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sminka Budiselić\Desktop\PRORAČUN IZVJETAJI 2022\IZVJEŠTAJ 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G281" i="9"/>
  <c r="F281" i="9"/>
  <c r="H280" i="9"/>
  <c r="G280" i="9"/>
  <c r="F280" i="9"/>
  <c r="H279" i="9"/>
  <c r="G279" i="9"/>
  <c r="F279" i="9"/>
  <c r="F278" i="9"/>
  <c r="F277" i="9"/>
  <c r="F275" i="9" s="1"/>
  <c r="F276"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L245" i="9"/>
  <c r="E245" i="9"/>
  <c r="B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B226" i="9" s="1"/>
  <c r="E226" i="9"/>
  <c r="H225" i="9"/>
  <c r="G225" i="9"/>
  <c r="F225" i="9"/>
  <c r="M224" i="9"/>
  <c r="L224" i="9"/>
  <c r="E224" i="9"/>
  <c r="M223" i="9"/>
  <c r="L223" i="9"/>
  <c r="F223" i="9"/>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F140" i="9"/>
  <c r="H139" i="9"/>
  <c r="G139" i="9"/>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F99" i="9"/>
  <c r="B99" i="9"/>
  <c r="H98" i="9"/>
  <c r="G98" i="9"/>
  <c r="F98" i="9"/>
  <c r="E98" i="9"/>
  <c r="B98" i="9" s="1"/>
  <c r="H97" i="9"/>
  <c r="G97" i="9"/>
  <c r="F97" i="9"/>
  <c r="H96" i="9"/>
  <c r="G96" i="9"/>
  <c r="E96" i="9" s="1"/>
  <c r="F96" i="9"/>
  <c r="H95" i="9"/>
  <c r="G95" i="9"/>
  <c r="E95" i="9" s="1"/>
  <c r="F95" i="9"/>
  <c r="B95" i="9"/>
  <c r="H94" i="9"/>
  <c r="G94" i="9"/>
  <c r="F94" i="9"/>
  <c r="E94" i="9"/>
  <c r="B94" i="9" s="1"/>
  <c r="H93" i="9"/>
  <c r="G93" i="9"/>
  <c r="F93" i="9"/>
  <c r="E93" i="9"/>
  <c r="H92" i="9"/>
  <c r="G92" i="9"/>
  <c r="E92" i="9" s="1"/>
  <c r="F92" i="9"/>
  <c r="H91" i="9"/>
  <c r="G91" i="9"/>
  <c r="E91" i="9" s="1"/>
  <c r="F91" i="9"/>
  <c r="B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F84" i="9"/>
  <c r="H83" i="9"/>
  <c r="G83" i="9"/>
  <c r="F83" i="9"/>
  <c r="E83" i="9"/>
  <c r="B83" i="9" s="1"/>
  <c r="H82" i="9"/>
  <c r="G82" i="9"/>
  <c r="F82" i="9"/>
  <c r="E82" i="9"/>
  <c r="B82" i="9" s="1"/>
  <c r="H81" i="9"/>
  <c r="G81" i="9"/>
  <c r="E81" i="9" s="1"/>
  <c r="B81" i="9" s="1"/>
  <c r="F81" i="9"/>
  <c r="H80" i="9"/>
  <c r="G80" i="9"/>
  <c r="F80" i="9"/>
  <c r="H79" i="9"/>
  <c r="G79" i="9"/>
  <c r="F79" i="9"/>
  <c r="H78" i="9"/>
  <c r="G78" i="9"/>
  <c r="F78" i="9"/>
  <c r="E78" i="9"/>
  <c r="B78" i="9" s="1"/>
  <c r="H77" i="9"/>
  <c r="G77" i="9"/>
  <c r="F77" i="9"/>
  <c r="E77" i="9"/>
  <c r="H76" i="9"/>
  <c r="G76" i="9"/>
  <c r="F76" i="9"/>
  <c r="H75" i="9"/>
  <c r="G75" i="9"/>
  <c r="F75" i="9"/>
  <c r="E75" i="9"/>
  <c r="H74" i="9"/>
  <c r="G74" i="9"/>
  <c r="E74" i="9" s="1"/>
  <c r="B74" i="9" s="1"/>
  <c r="F74" i="9"/>
  <c r="H73" i="9"/>
  <c r="G73" i="9"/>
  <c r="F73" i="9"/>
  <c r="H72" i="9"/>
  <c r="G72" i="9"/>
  <c r="F72" i="9"/>
  <c r="E72" i="9"/>
  <c r="B72" i="9" s="1"/>
  <c r="H71" i="9"/>
  <c r="G71" i="9"/>
  <c r="F71" i="9"/>
  <c r="E71" i="9"/>
  <c r="H70" i="9"/>
  <c r="G70" i="9"/>
  <c r="F70" i="9"/>
  <c r="H69" i="9"/>
  <c r="G69" i="9"/>
  <c r="F69" i="9"/>
  <c r="H68" i="9"/>
  <c r="G68" i="9"/>
  <c r="F68" i="9"/>
  <c r="H67" i="9"/>
  <c r="G67" i="9"/>
  <c r="E67" i="9" s="1"/>
  <c r="B67" i="9" s="1"/>
  <c r="F67" i="9"/>
  <c r="H66" i="9"/>
  <c r="G66" i="9"/>
  <c r="E66" i="9" s="1"/>
  <c r="B66" i="9" s="1"/>
  <c r="F66" i="9"/>
  <c r="H65" i="9"/>
  <c r="G65" i="9"/>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H58" i="9"/>
  <c r="G58" i="9"/>
  <c r="F58" i="9"/>
  <c r="H57" i="9"/>
  <c r="G57" i="9"/>
  <c r="F57" i="9"/>
  <c r="H56" i="9"/>
  <c r="G56" i="9"/>
  <c r="F56" i="9"/>
  <c r="E56" i="9"/>
  <c r="B56" i="9" s="1"/>
  <c r="H55" i="9"/>
  <c r="G55" i="9"/>
  <c r="F55" i="9"/>
  <c r="E55" i="9"/>
  <c r="H54" i="9"/>
  <c r="G54" i="9"/>
  <c r="E54" i="9" s="1"/>
  <c r="B54" i="9" s="1"/>
  <c r="F54" i="9"/>
  <c r="H53" i="9"/>
  <c r="G53" i="9"/>
  <c r="F53" i="9"/>
  <c r="H52" i="9"/>
  <c r="G52" i="9"/>
  <c r="F52" i="9"/>
  <c r="E52" i="9"/>
  <c r="B52" i="9" s="1"/>
  <c r="H51" i="9"/>
  <c r="G51" i="9"/>
  <c r="F51" i="9"/>
  <c r="E51" i="9"/>
  <c r="B51" i="9" s="1"/>
  <c r="H50" i="9"/>
  <c r="G50" i="9"/>
  <c r="E50" i="9" s="1"/>
  <c r="B50" i="9" s="1"/>
  <c r="F50" i="9"/>
  <c r="H49" i="9"/>
  <c r="G49" i="9"/>
  <c r="F49" i="9"/>
  <c r="H48" i="9"/>
  <c r="G48" i="9"/>
  <c r="F48" i="9"/>
  <c r="E48" i="9"/>
  <c r="B48" i="9" s="1"/>
  <c r="H47" i="9"/>
  <c r="G47" i="9"/>
  <c r="F47" i="9"/>
  <c r="E47" i="9"/>
  <c r="B47" i="9" s="1"/>
  <c r="H46" i="9"/>
  <c r="G46" i="9"/>
  <c r="F46" i="9"/>
  <c r="H45" i="9"/>
  <c r="G45" i="9"/>
  <c r="F45" i="9"/>
  <c r="H44" i="9"/>
  <c r="E44" i="9" s="1"/>
  <c r="B44" i="9" s="1"/>
  <c r="G44" i="9"/>
  <c r="F44" i="9"/>
  <c r="H43" i="9"/>
  <c r="G43" i="9"/>
  <c r="E43" i="9" s="1"/>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F33" i="9"/>
  <c r="H32" i="9"/>
  <c r="G32" i="9"/>
  <c r="F32" i="9"/>
  <c r="E32" i="9"/>
  <c r="B32" i="9" s="1"/>
  <c r="H31" i="9"/>
  <c r="G31" i="9"/>
  <c r="F31" i="9"/>
  <c r="E31" i="9"/>
  <c r="B31" i="9" s="1"/>
  <c r="H30" i="9"/>
  <c r="G30" i="9"/>
  <c r="E30" i="9" s="1"/>
  <c r="B30" i="9" s="1"/>
  <c r="F30" i="9"/>
  <c r="H29" i="9"/>
  <c r="G29" i="9"/>
  <c r="F29" i="9"/>
  <c r="H28" i="9"/>
  <c r="G28" i="9"/>
  <c r="F28" i="9"/>
  <c r="E28" i="9"/>
  <c r="B28" i="9" s="1"/>
  <c r="H27" i="9"/>
  <c r="G27" i="9"/>
  <c r="F27" i="9"/>
  <c r="H26" i="9"/>
  <c r="G26" i="9"/>
  <c r="F26" i="9"/>
  <c r="H25" i="9"/>
  <c r="G25" i="9"/>
  <c r="F25" i="9"/>
  <c r="H24" i="9"/>
  <c r="G24" i="9"/>
  <c r="E24" i="9" s="1"/>
  <c r="B24" i="9" s="1"/>
  <c r="F24" i="9"/>
  <c r="H23" i="9"/>
  <c r="E23" i="9" s="1"/>
  <c r="G23" i="9"/>
  <c r="F23" i="9"/>
  <c r="H22" i="9"/>
  <c r="G22" i="9"/>
  <c r="E22" i="9" s="1"/>
  <c r="B22" i="9" s="1"/>
  <c r="F22" i="9"/>
  <c r="H21" i="9"/>
  <c r="G21" i="9"/>
  <c r="F21" i="9"/>
  <c r="F20" i="9"/>
  <c r="F4" i="9"/>
  <c r="O3" i="9"/>
  <c r="G274" i="9" s="1"/>
  <c r="I3" i="9"/>
  <c r="G183" i="9" s="1"/>
  <c r="E183" i="9" s="1"/>
  <c r="B183" i="9" s="1"/>
  <c r="H3" i="9"/>
  <c r="G3" i="9"/>
  <c r="D101" i="8"/>
  <c r="C1576" i="1" s="1"/>
  <c r="D95" i="8"/>
  <c r="D90" i="8"/>
  <c r="D85" i="8"/>
  <c r="D80" i="8"/>
  <c r="C1555" i="1" s="1"/>
  <c r="H1555" i="1" s="1"/>
  <c r="D75" i="8"/>
  <c r="D70" i="8"/>
  <c r="D65" i="8"/>
  <c r="D60" i="8"/>
  <c r="D55" i="8"/>
  <c r="D50" i="8"/>
  <c r="D44" i="8"/>
  <c r="D36" i="8"/>
  <c r="C1511" i="1" s="1"/>
  <c r="D26" i="8"/>
  <c r="D18" i="8"/>
  <c r="D8" i="8"/>
  <c r="D6" i="8" s="1"/>
  <c r="C1481" i="1" s="1"/>
  <c r="E44" i="7"/>
  <c r="D1475" i="1" s="1"/>
  <c r="G1475" i="1" s="1"/>
  <c r="D44" i="7"/>
  <c r="E39" i="7"/>
  <c r="D39" i="7"/>
  <c r="D38" i="7" s="1"/>
  <c r="E38" i="7"/>
  <c r="D1469" i="1" s="1"/>
  <c r="G1469" i="1" s="1"/>
  <c r="E30" i="7"/>
  <c r="D30" i="7"/>
  <c r="E23" i="7"/>
  <c r="E22" i="7" s="1"/>
  <c r="D23" i="7"/>
  <c r="D22" i="7"/>
  <c r="E14" i="7"/>
  <c r="D14" i="7"/>
  <c r="E7" i="7"/>
  <c r="D7" i="7"/>
  <c r="D6" i="7" s="1"/>
  <c r="E6" i="7"/>
  <c r="D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D1376" i="1" s="1"/>
  <c r="D82" i="6"/>
  <c r="F81" i="6"/>
  <c r="F80" i="6"/>
  <c r="F79" i="6"/>
  <c r="F78" i="6"/>
  <c r="F77" i="6"/>
  <c r="F76" i="6"/>
  <c r="E75" i="6"/>
  <c r="D75" i="6"/>
  <c r="C1369" i="1" s="1"/>
  <c r="F74" i="6"/>
  <c r="F73" i="6"/>
  <c r="F72" i="6"/>
  <c r="F71" i="6"/>
  <c r="F70" i="6"/>
  <c r="F69" i="6"/>
  <c r="F68" i="6"/>
  <c r="F67" i="6"/>
  <c r="F66" i="6"/>
  <c r="E66" i="6"/>
  <c r="D66" i="6"/>
  <c r="F65" i="6"/>
  <c r="F64" i="6"/>
  <c r="F63" i="6"/>
  <c r="F62" i="6"/>
  <c r="E61" i="6"/>
  <c r="D1355"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C1333" i="1" s="1"/>
  <c r="F38" i="6"/>
  <c r="F37" i="6"/>
  <c r="E36" i="6"/>
  <c r="D36" i="6"/>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7" i="5"/>
  <c r="F256" i="5"/>
  <c r="F255" i="5"/>
  <c r="F254" i="5"/>
  <c r="F253" i="5"/>
  <c r="F252" i="5"/>
  <c r="F251" i="5"/>
  <c r="E250" i="5"/>
  <c r="D1227" i="1" s="1"/>
  <c r="D250" i="5"/>
  <c r="C1227" i="1" s="1"/>
  <c r="F249" i="5"/>
  <c r="F248" i="5"/>
  <c r="F247" i="5"/>
  <c r="E246" i="5"/>
  <c r="D246"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154" i="1" s="1"/>
  <c r="D180" i="5"/>
  <c r="D177"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42" i="5"/>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3" i="1" s="1"/>
  <c r="D599" i="4"/>
  <c r="F598" i="4"/>
  <c r="F597" i="4"/>
  <c r="F596" i="4"/>
  <c r="F595" i="4"/>
  <c r="F594" i="4"/>
  <c r="E594" i="4"/>
  <c r="D594" i="4"/>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78" i="1" s="1"/>
  <c r="D490" i="4"/>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21" i="4" s="1"/>
  <c r="E418" i="4"/>
  <c r="D418" i="4"/>
  <c r="C413" i="1" s="1"/>
  <c r="H413" i="1" s="1"/>
  <c r="E417" i="4"/>
  <c r="D417" i="4"/>
  <c r="E416" i="4"/>
  <c r="D416" i="4"/>
  <c r="C411"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59" i="1" s="1"/>
  <c r="D364" i="4"/>
  <c r="F364"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D299" i="4" s="1"/>
  <c r="C294" i="1" s="1"/>
  <c r="F303" i="4"/>
  <c r="F302" i="4"/>
  <c r="F301" i="4"/>
  <c r="F300" i="4"/>
  <c r="E300" i="4"/>
  <c r="E299" i="4" s="1"/>
  <c r="D294" i="1"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E263" i="4" s="1"/>
  <c r="D259" i="1" s="1"/>
  <c r="D268" i="4"/>
  <c r="F267" i="4"/>
  <c r="F266" i="4"/>
  <c r="F265" i="4"/>
  <c r="E264" i="4"/>
  <c r="D264"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E231" i="4"/>
  <c r="E224" i="4" s="1"/>
  <c r="D231" i="4"/>
  <c r="F231" i="4" s="1"/>
  <c r="F230" i="4"/>
  <c r="F229" i="4"/>
  <c r="F228" i="4"/>
  <c r="E228" i="4"/>
  <c r="D228" i="4"/>
  <c r="F227" i="4"/>
  <c r="F226" i="4"/>
  <c r="E225" i="4"/>
  <c r="D225" i="4"/>
  <c r="F225" i="4" s="1"/>
  <c r="F223" i="4"/>
  <c r="F222" i="4"/>
  <c r="F221" i="4"/>
  <c r="F220" i="4"/>
  <c r="F219" i="4"/>
  <c r="E219" i="4"/>
  <c r="D219" i="4"/>
  <c r="F218" i="4"/>
  <c r="F217" i="4"/>
  <c r="E216" i="4"/>
  <c r="E215" i="4" s="1"/>
  <c r="D211" i="1" s="1"/>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E196" i="4"/>
  <c r="D192" i="1" s="1"/>
  <c r="F195" i="4"/>
  <c r="F194" i="4"/>
  <c r="F193" i="4"/>
  <c r="F192" i="4"/>
  <c r="F191" i="4"/>
  <c r="F190" i="4"/>
  <c r="F189" i="4"/>
  <c r="E188" i="4"/>
  <c r="D188" i="4"/>
  <c r="C184" i="1"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5" i="1" s="1"/>
  <c r="D159" i="4"/>
  <c r="F158" i="4"/>
  <c r="F157" i="4"/>
  <c r="F156" i="4"/>
  <c r="F155" i="4"/>
  <c r="F154" i="4"/>
  <c r="E153" i="4"/>
  <c r="D149" i="1" s="1"/>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C130" i="1" s="1"/>
  <c r="F132" i="4"/>
  <c r="F131" i="4"/>
  <c r="F130" i="4"/>
  <c r="F129" i="4"/>
  <c r="F128" i="4"/>
  <c r="E128" i="4"/>
  <c r="D128" i="4"/>
  <c r="F127" i="4"/>
  <c r="F126" i="4"/>
  <c r="E125" i="4"/>
  <c r="E124" i="4" s="1"/>
  <c r="D120" i="1" s="1"/>
  <c r="D125" i="4"/>
  <c r="D124" i="4"/>
  <c r="C120" i="1" s="1"/>
  <c r="F123" i="4"/>
  <c r="F122" i="4"/>
  <c r="F121" i="4"/>
  <c r="E120" i="4"/>
  <c r="D116" i="1" s="1"/>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E71" i="4"/>
  <c r="D71" i="4"/>
  <c r="F71" i="4" s="1"/>
  <c r="F70" i="4"/>
  <c r="F69" i="4"/>
  <c r="E68" i="4"/>
  <c r="D68" i="4"/>
  <c r="C64" i="1"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0" i="1" s="1"/>
  <c r="G40" i="1" s="1"/>
  <c r="D45" i="4"/>
  <c r="F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H31" i="3"/>
  <c r="G31" i="3"/>
  <c r="B31" i="3"/>
  <c r="I30"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H1577" i="1"/>
  <c r="C1577" i="1"/>
  <c r="G1577" i="1" s="1"/>
  <c r="G1575" i="1"/>
  <c r="C1575" i="1"/>
  <c r="H1575" i="1" s="1"/>
  <c r="C1574" i="1"/>
  <c r="H1574" i="1" s="1"/>
  <c r="H1573" i="1"/>
  <c r="C1573" i="1"/>
  <c r="G1573" i="1" s="1"/>
  <c r="H1572" i="1"/>
  <c r="G1572" i="1"/>
  <c r="C1572" i="1"/>
  <c r="G1571" i="1"/>
  <c r="C1571" i="1"/>
  <c r="H1571" i="1" s="1"/>
  <c r="C1570" i="1"/>
  <c r="H1570" i="1" s="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C1559" i="1"/>
  <c r="H1559" i="1" s="1"/>
  <c r="C1558" i="1"/>
  <c r="H1558" i="1" s="1"/>
  <c r="C1557" i="1"/>
  <c r="G1557" i="1" s="1"/>
  <c r="H1556" i="1"/>
  <c r="C1556" i="1"/>
  <c r="G1556" i="1" s="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6" i="1" s="1"/>
  <c r="H1545" i="1"/>
  <c r="C1545" i="1"/>
  <c r="G1545" i="1" s="1"/>
  <c r="H1544" i="1"/>
  <c r="G1544" i="1"/>
  <c r="C1544" i="1"/>
  <c r="G1543" i="1"/>
  <c r="C1543" i="1"/>
  <c r="H1543" i="1" s="1"/>
  <c r="C1542" i="1"/>
  <c r="H1542" i="1" s="1"/>
  <c r="H1541" i="1"/>
  <c r="C1541" i="1"/>
  <c r="G1541" i="1" s="1"/>
  <c r="H1540" i="1"/>
  <c r="G1540" i="1"/>
  <c r="C1540" i="1"/>
  <c r="G1539" i="1"/>
  <c r="C1539" i="1"/>
  <c r="H1539" i="1" s="1"/>
  <c r="C1538" i="1"/>
  <c r="H1538" i="1" s="1"/>
  <c r="H1537" i="1"/>
  <c r="C1537" i="1"/>
  <c r="G1537" i="1" s="1"/>
  <c r="H1536" i="1"/>
  <c r="G1536" i="1"/>
  <c r="C1536" i="1"/>
  <c r="G1535" i="1"/>
  <c r="C1535" i="1"/>
  <c r="H1535" i="1" s="1"/>
  <c r="C1534" i="1"/>
  <c r="H1534" i="1" s="1"/>
  <c r="H1533" i="1"/>
  <c r="C1533" i="1"/>
  <c r="G1533" i="1" s="1"/>
  <c r="H1532" i="1"/>
  <c r="G1532" i="1"/>
  <c r="C1532" i="1"/>
  <c r="G1531" i="1"/>
  <c r="C1531" i="1"/>
  <c r="H1531" i="1" s="1"/>
  <c r="C1530" i="1"/>
  <c r="H1530" i="1" s="1"/>
  <c r="H1529" i="1"/>
  <c r="C1529" i="1"/>
  <c r="G1529" i="1" s="1"/>
  <c r="H1528" i="1"/>
  <c r="G1528" i="1"/>
  <c r="C1528" i="1"/>
  <c r="G1527" i="1"/>
  <c r="C1527" i="1"/>
  <c r="H1527" i="1" s="1"/>
  <c r="C1526" i="1"/>
  <c r="H1526" i="1" s="1"/>
  <c r="H1525" i="1"/>
  <c r="C1525" i="1"/>
  <c r="G1525" i="1" s="1"/>
  <c r="G1523" i="1"/>
  <c r="C1523" i="1"/>
  <c r="H1523" i="1" s="1"/>
  <c r="C1522" i="1"/>
  <c r="H1522" i="1" s="1"/>
  <c r="H1521" i="1"/>
  <c r="C1521" i="1"/>
  <c r="G1521" i="1" s="1"/>
  <c r="H1520" i="1"/>
  <c r="G1520" i="1"/>
  <c r="C1520" i="1"/>
  <c r="G1519" i="1"/>
  <c r="C1519" i="1"/>
  <c r="H1519" i="1" s="1"/>
  <c r="H1516" i="1"/>
  <c r="G1516" i="1"/>
  <c r="C1516" i="1"/>
  <c r="G1515" i="1"/>
  <c r="C1515" i="1"/>
  <c r="H1515" i="1" s="1"/>
  <c r="C1514" i="1"/>
  <c r="H1514" i="1" s="1"/>
  <c r="H1513" i="1"/>
  <c r="C1513" i="1"/>
  <c r="G1513" i="1" s="1"/>
  <c r="H1512" i="1"/>
  <c r="G1512" i="1"/>
  <c r="C1512" i="1"/>
  <c r="C1510" i="1"/>
  <c r="H1510" i="1" s="1"/>
  <c r="H1509" i="1"/>
  <c r="C1509" i="1"/>
  <c r="G1509" i="1" s="1"/>
  <c r="H1508" i="1"/>
  <c r="C1508" i="1"/>
  <c r="G1508" i="1" s="1"/>
  <c r="C1507" i="1"/>
  <c r="H1507" i="1" s="1"/>
  <c r="C1506" i="1"/>
  <c r="H1506" i="1" s="1"/>
  <c r="C1505" i="1"/>
  <c r="H1505" i="1" s="1"/>
  <c r="H1504" i="1"/>
  <c r="G1504" i="1"/>
  <c r="C1504" i="1"/>
  <c r="G1503" i="1"/>
  <c r="C1503" i="1"/>
  <c r="H1503" i="1" s="1"/>
  <c r="C1502" i="1"/>
  <c r="H1502" i="1" s="1"/>
  <c r="C1501" i="1"/>
  <c r="H1501" i="1" s="1"/>
  <c r="H1500" i="1"/>
  <c r="G1500" i="1"/>
  <c r="C1500" i="1"/>
  <c r="C1498" i="1"/>
  <c r="H1498" i="1" s="1"/>
  <c r="H1497" i="1"/>
  <c r="C1497" i="1"/>
  <c r="G1497" i="1" s="1"/>
  <c r="H1496" i="1"/>
  <c r="G1496" i="1"/>
  <c r="C1496" i="1"/>
  <c r="G1495" i="1"/>
  <c r="C1495" i="1"/>
  <c r="H1495" i="1" s="1"/>
  <c r="C1494" i="1"/>
  <c r="H1494" i="1" s="1"/>
  <c r="H1493" i="1"/>
  <c r="C1493" i="1"/>
  <c r="G1493" i="1" s="1"/>
  <c r="C1492" i="1"/>
  <c r="H1492" i="1" s="1"/>
  <c r="C1491" i="1"/>
  <c r="H1491" i="1" s="1"/>
  <c r="C1490" i="1"/>
  <c r="H1490" i="1" s="1"/>
  <c r="H1489" i="1"/>
  <c r="C1489" i="1"/>
  <c r="G1489" i="1" s="1"/>
  <c r="H1488" i="1"/>
  <c r="G1488" i="1"/>
  <c r="C1488" i="1"/>
  <c r="G1487" i="1"/>
  <c r="C1487" i="1"/>
  <c r="H1487" i="1" s="1"/>
  <c r="C1486" i="1"/>
  <c r="H1486" i="1" s="1"/>
  <c r="H1485" i="1"/>
  <c r="C1485" i="1"/>
  <c r="G1485" i="1" s="1"/>
  <c r="C1484" i="1"/>
  <c r="H1484" i="1" s="1"/>
  <c r="C1483" i="1"/>
  <c r="H1483" i="1" s="1"/>
  <c r="C1482" i="1"/>
  <c r="H1482" i="1" s="1"/>
  <c r="C1480" i="1"/>
  <c r="H1480" i="1" s="1"/>
  <c r="D1479" i="1"/>
  <c r="C1479" i="1"/>
  <c r="G1479" i="1" s="1"/>
  <c r="G1478" i="1"/>
  <c r="D1478" i="1"/>
  <c r="J1478" i="1" s="1"/>
  <c r="C1478" i="1"/>
  <c r="H1478" i="1" s="1"/>
  <c r="D1477" i="1"/>
  <c r="C1477" i="1"/>
  <c r="G1477" i="1" s="1"/>
  <c r="G1476" i="1"/>
  <c r="D1476" i="1"/>
  <c r="C1476" i="1"/>
  <c r="H1476" i="1" s="1"/>
  <c r="C1475" i="1"/>
  <c r="D1474" i="1"/>
  <c r="C1474" i="1"/>
  <c r="G1474" i="1" s="1"/>
  <c r="G1473" i="1"/>
  <c r="D1473" i="1"/>
  <c r="C1473" i="1"/>
  <c r="H1473" i="1" s="1"/>
  <c r="D1472" i="1"/>
  <c r="C1472" i="1"/>
  <c r="G1472" i="1" s="1"/>
  <c r="G1471" i="1"/>
  <c r="I1471" i="1" s="1"/>
  <c r="D1471" i="1"/>
  <c r="C1471" i="1"/>
  <c r="H1471" i="1" s="1"/>
  <c r="G1470" i="1"/>
  <c r="D1470" i="1"/>
  <c r="C1470" i="1"/>
  <c r="H1470" i="1" s="1"/>
  <c r="C1469" i="1"/>
  <c r="D1468" i="1"/>
  <c r="C1468" i="1"/>
  <c r="G1468" i="1" s="1"/>
  <c r="G1467" i="1"/>
  <c r="D1467" i="1"/>
  <c r="C1467" i="1"/>
  <c r="H1467" i="1" s="1"/>
  <c r="D1466" i="1"/>
  <c r="C1466" i="1"/>
  <c r="G1466" i="1" s="1"/>
  <c r="G1465" i="1"/>
  <c r="I1465" i="1" s="1"/>
  <c r="D1465" i="1"/>
  <c r="C1465" i="1"/>
  <c r="H1465" i="1" s="1"/>
  <c r="D1464" i="1"/>
  <c r="C1464" i="1"/>
  <c r="G1464" i="1" s="1"/>
  <c r="G1463" i="1"/>
  <c r="I1463" i="1" s="1"/>
  <c r="D1463" i="1"/>
  <c r="C1463" i="1"/>
  <c r="H1463" i="1" s="1"/>
  <c r="D1462" i="1"/>
  <c r="C1462" i="1"/>
  <c r="G1462" i="1" s="1"/>
  <c r="D1461" i="1"/>
  <c r="C1461" i="1"/>
  <c r="G1461" i="1" s="1"/>
  <c r="G1460" i="1"/>
  <c r="I1460" i="1" s="1"/>
  <c r="D1460" i="1"/>
  <c r="C1460" i="1"/>
  <c r="H1460" i="1" s="1"/>
  <c r="D1459" i="1"/>
  <c r="C1459" i="1"/>
  <c r="G1459" i="1" s="1"/>
  <c r="G1458" i="1"/>
  <c r="I1458" i="1" s="1"/>
  <c r="D1458" i="1"/>
  <c r="C1458" i="1"/>
  <c r="H1458" i="1" s="1"/>
  <c r="D1457" i="1"/>
  <c r="C1457" i="1"/>
  <c r="G1457" i="1" s="1"/>
  <c r="G1456" i="1"/>
  <c r="D1456" i="1"/>
  <c r="C1456" i="1"/>
  <c r="H1456" i="1" s="1"/>
  <c r="D1455" i="1"/>
  <c r="C1455" i="1"/>
  <c r="G1455" i="1" s="1"/>
  <c r="D1454" i="1"/>
  <c r="C1454" i="1"/>
  <c r="G1454" i="1" s="1"/>
  <c r="D1453" i="1"/>
  <c r="C1453" i="1"/>
  <c r="G1453" i="1" s="1"/>
  <c r="G1452" i="1"/>
  <c r="D1452" i="1"/>
  <c r="C1452" i="1"/>
  <c r="H1452" i="1" s="1"/>
  <c r="D1451" i="1"/>
  <c r="C1451" i="1"/>
  <c r="G1451" i="1" s="1"/>
  <c r="G1450" i="1"/>
  <c r="I1450" i="1" s="1"/>
  <c r="D1450" i="1"/>
  <c r="C1450" i="1"/>
  <c r="H1450" i="1" s="1"/>
  <c r="D1449" i="1"/>
  <c r="C1449" i="1"/>
  <c r="G1449" i="1" s="1"/>
  <c r="G1448" i="1"/>
  <c r="I1448" i="1" s="1"/>
  <c r="D1448" i="1"/>
  <c r="C1448" i="1"/>
  <c r="H1448" i="1" s="1"/>
  <c r="D1447" i="1"/>
  <c r="C1447" i="1"/>
  <c r="G1447" i="1" s="1"/>
  <c r="G1446" i="1"/>
  <c r="D1446" i="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C1436" i="1"/>
  <c r="G1434" i="1"/>
  <c r="D1434" i="1"/>
  <c r="C1434" i="1"/>
  <c r="H1434" i="1" s="1"/>
  <c r="H1433" i="1"/>
  <c r="G1433" i="1"/>
  <c r="D1433" i="1"/>
  <c r="C1433" i="1"/>
  <c r="D1432" i="1"/>
  <c r="C1432" i="1"/>
  <c r="D1431" i="1"/>
  <c r="H1431" i="1" s="1"/>
  <c r="C1431" i="1"/>
  <c r="G1431" i="1" s="1"/>
  <c r="H1430" i="1"/>
  <c r="G1430" i="1"/>
  <c r="D1430" i="1"/>
  <c r="C1430" i="1"/>
  <c r="D1429" i="1"/>
  <c r="C1429" i="1"/>
  <c r="H1429" i="1" s="1"/>
  <c r="H1428" i="1"/>
  <c r="G1428" i="1"/>
  <c r="D1428" i="1"/>
  <c r="C1428" i="1"/>
  <c r="D1427" i="1"/>
  <c r="C1427" i="1"/>
  <c r="H1426" i="1"/>
  <c r="G1426" i="1"/>
  <c r="D1426" i="1"/>
  <c r="C1426" i="1"/>
  <c r="H1425" i="1"/>
  <c r="G1425" i="1"/>
  <c r="D1425" i="1"/>
  <c r="C1425" i="1"/>
  <c r="H1424" i="1"/>
  <c r="G1424" i="1"/>
  <c r="D1424" i="1"/>
  <c r="C1424" i="1"/>
  <c r="H1422" i="1"/>
  <c r="G1422" i="1"/>
  <c r="D1422" i="1"/>
  <c r="C1422" i="1"/>
  <c r="H1421" i="1"/>
  <c r="G1421" i="1"/>
  <c r="D1421" i="1"/>
  <c r="C1421" i="1"/>
  <c r="G1420"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D1410" i="1"/>
  <c r="C1410" i="1"/>
  <c r="C1409" i="1"/>
  <c r="D1407" i="1"/>
  <c r="C1407" i="1"/>
  <c r="D1406" i="1"/>
  <c r="C1406" i="1"/>
  <c r="H1406" i="1" s="1"/>
  <c r="D1405" i="1"/>
  <c r="H1405" i="1" s="1"/>
  <c r="C1405" i="1"/>
  <c r="D1404" i="1"/>
  <c r="H1404" i="1" s="1"/>
  <c r="C1404" i="1"/>
  <c r="D1403" i="1"/>
  <c r="G1403" i="1" s="1"/>
  <c r="C1403" i="1"/>
  <c r="G1402" i="1"/>
  <c r="D1402" i="1"/>
  <c r="C1402" i="1"/>
  <c r="H1402" i="1" s="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D1382" i="1"/>
  <c r="H1382" i="1" s="1"/>
  <c r="C1382" i="1"/>
  <c r="H1381" i="1"/>
  <c r="G1381" i="1"/>
  <c r="D1381" i="1"/>
  <c r="C1381" i="1"/>
  <c r="D1380" i="1"/>
  <c r="G1380" i="1" s="1"/>
  <c r="C1380" i="1"/>
  <c r="D1379" i="1"/>
  <c r="G1379" i="1" s="1"/>
  <c r="C1379" i="1"/>
  <c r="H1378" i="1"/>
  <c r="D1378" i="1"/>
  <c r="C1378" i="1"/>
  <c r="H1377" i="1"/>
  <c r="G1377" i="1"/>
  <c r="D1377" i="1"/>
  <c r="C1377" i="1"/>
  <c r="C1376" i="1"/>
  <c r="H1375" i="1"/>
  <c r="D1375" i="1"/>
  <c r="G1375" i="1" s="1"/>
  <c r="C1375" i="1"/>
  <c r="H1374" i="1"/>
  <c r="G1374" i="1"/>
  <c r="D1374" i="1"/>
  <c r="C1374" i="1"/>
  <c r="H1373" i="1"/>
  <c r="G1373" i="1"/>
  <c r="D1373" i="1"/>
  <c r="C1373" i="1"/>
  <c r="H1372" i="1"/>
  <c r="D1372" i="1"/>
  <c r="C1372" i="1"/>
  <c r="G1372" i="1" s="1"/>
  <c r="H1371" i="1"/>
  <c r="D1371" i="1"/>
  <c r="G1371" i="1" s="1"/>
  <c r="C1371"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D1358" i="1"/>
  <c r="C1358" i="1"/>
  <c r="H1358" i="1" s="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D1350" i="1"/>
  <c r="C1350" i="1"/>
  <c r="H1350" i="1" s="1"/>
  <c r="D1349" i="1"/>
  <c r="C1349" i="1"/>
  <c r="H1349" i="1" s="1"/>
  <c r="D1348" i="1"/>
  <c r="C1348" i="1"/>
  <c r="H1348" i="1" s="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D1336" i="1"/>
  <c r="C1336" i="1"/>
  <c r="H1336" i="1" s="1"/>
  <c r="H1335" i="1"/>
  <c r="G1335" i="1"/>
  <c r="D1335" i="1"/>
  <c r="C1335" i="1"/>
  <c r="G1334" i="1"/>
  <c r="D1334" i="1"/>
  <c r="C1334" i="1"/>
  <c r="H1334" i="1" s="1"/>
  <c r="D1333" i="1"/>
  <c r="H1332" i="1"/>
  <c r="G1332" i="1"/>
  <c r="D1332" i="1"/>
  <c r="C1332" i="1"/>
  <c r="H1331" i="1"/>
  <c r="G1331" i="1"/>
  <c r="D1331" i="1"/>
  <c r="C1331" i="1"/>
  <c r="H1330" i="1"/>
  <c r="G1330" i="1"/>
  <c r="D1330" i="1"/>
  <c r="C1330" i="1"/>
  <c r="D1328" i="1"/>
  <c r="H1328" i="1" s="1"/>
  <c r="C1328" i="1"/>
  <c r="G1328" i="1" s="1"/>
  <c r="H1327" i="1"/>
  <c r="G1327" i="1"/>
  <c r="D1327" i="1"/>
  <c r="C1327" i="1"/>
  <c r="H1326" i="1"/>
  <c r="G1326" i="1"/>
  <c r="D1326" i="1"/>
  <c r="C1326" i="1"/>
  <c r="H1325" i="1"/>
  <c r="G1325" i="1"/>
  <c r="D1325" i="1"/>
  <c r="C1325" i="1"/>
  <c r="D1324" i="1"/>
  <c r="C1324" i="1"/>
  <c r="H1324" i="1" s="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D1302" i="1"/>
  <c r="C1302" i="1"/>
  <c r="H1302" i="1" s="1"/>
  <c r="G1301" i="1"/>
  <c r="D1301" i="1"/>
  <c r="C1301" i="1"/>
  <c r="H1301" i="1" s="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D1271" i="1"/>
  <c r="C1271" i="1"/>
  <c r="H1271" i="1" s="1"/>
  <c r="D1270" i="1"/>
  <c r="G1270" i="1" s="1"/>
  <c r="C1270" i="1"/>
  <c r="H1269" i="1"/>
  <c r="G1269" i="1"/>
  <c r="D1269" i="1"/>
  <c r="C1269" i="1"/>
  <c r="H1268" i="1"/>
  <c r="G1268" i="1"/>
  <c r="D1268" i="1"/>
  <c r="C1268" i="1"/>
  <c r="H1267" i="1"/>
  <c r="G1267" i="1"/>
  <c r="D1267" i="1"/>
  <c r="C1267" i="1"/>
  <c r="D1266" i="1"/>
  <c r="G1266" i="1" s="1"/>
  <c r="C1266" i="1"/>
  <c r="D1265" i="1"/>
  <c r="C1265" i="1"/>
  <c r="H1265" i="1" s="1"/>
  <c r="G1264" i="1"/>
  <c r="D1264" i="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D1243" i="1"/>
  <c r="G1243" i="1" s="1"/>
  <c r="C1243" i="1"/>
  <c r="H1242" i="1"/>
  <c r="G1242" i="1"/>
  <c r="D1242" i="1"/>
  <c r="C1242" i="1"/>
  <c r="D1241" i="1"/>
  <c r="C1241" i="1"/>
  <c r="H1241" i="1" s="1"/>
  <c r="G1240" i="1"/>
  <c r="D1240" i="1"/>
  <c r="H1240" i="1" s="1"/>
  <c r="C1240" i="1"/>
  <c r="H1239" i="1"/>
  <c r="G1239" i="1"/>
  <c r="D1239" i="1"/>
  <c r="C1239" i="1"/>
  <c r="H1238" i="1"/>
  <c r="G1238" i="1"/>
  <c r="D1238" i="1"/>
  <c r="C1238" i="1"/>
  <c r="D1237" i="1"/>
  <c r="C1237" i="1"/>
  <c r="H1237" i="1" s="1"/>
  <c r="C1236" i="1"/>
  <c r="D1235" i="1"/>
  <c r="H1234" i="1"/>
  <c r="G1234" i="1"/>
  <c r="D1234" i="1"/>
  <c r="C1234" i="1"/>
  <c r="D1233" i="1"/>
  <c r="C1233" i="1"/>
  <c r="H1233" i="1" s="1"/>
  <c r="D1232" i="1"/>
  <c r="C1232" i="1"/>
  <c r="H1232" i="1" s="1"/>
  <c r="H1231" i="1"/>
  <c r="G1231" i="1"/>
  <c r="D1231" i="1"/>
  <c r="C1231" i="1"/>
  <c r="D1230" i="1"/>
  <c r="G1230" i="1" s="1"/>
  <c r="C1230" i="1"/>
  <c r="H1230" i="1" s="1"/>
  <c r="D1229" i="1"/>
  <c r="C1229" i="1"/>
  <c r="D1228" i="1"/>
  <c r="H1228" i="1" s="1"/>
  <c r="C1228" i="1"/>
  <c r="H1226" i="1"/>
  <c r="G1226" i="1"/>
  <c r="D1226" i="1"/>
  <c r="C1226" i="1"/>
  <c r="H1225" i="1"/>
  <c r="G1225" i="1"/>
  <c r="D1225" i="1"/>
  <c r="C1225" i="1"/>
  <c r="D1224" i="1"/>
  <c r="C1224" i="1"/>
  <c r="D1223" i="1"/>
  <c r="C1223" i="1"/>
  <c r="H1221" i="1"/>
  <c r="G1221" i="1"/>
  <c r="D1221" i="1"/>
  <c r="C1221" i="1"/>
  <c r="D1220" i="1"/>
  <c r="C1220" i="1"/>
  <c r="D1219" i="1"/>
  <c r="C1219" i="1"/>
  <c r="H1219" i="1" s="1"/>
  <c r="D1218" i="1"/>
  <c r="C1218" i="1"/>
  <c r="H1218" i="1" s="1"/>
  <c r="D1217" i="1"/>
  <c r="G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D1185" i="1"/>
  <c r="H1185" i="1" s="1"/>
  <c r="C1185"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C1166" i="1"/>
  <c r="G1166" i="1" s="1"/>
  <c r="D1165" i="1"/>
  <c r="C1165" i="1"/>
  <c r="D1164" i="1"/>
  <c r="H1164" i="1" s="1"/>
  <c r="C1164" i="1"/>
  <c r="G1163" i="1"/>
  <c r="D1163" i="1"/>
  <c r="C1163" i="1"/>
  <c r="H1163" i="1" s="1"/>
  <c r="H1162" i="1"/>
  <c r="G1162" i="1"/>
  <c r="D1162" i="1"/>
  <c r="C1162" i="1"/>
  <c r="D1161" i="1"/>
  <c r="C1161" i="1"/>
  <c r="H1161" i="1" s="1"/>
  <c r="D1160" i="1"/>
  <c r="C1160" i="1"/>
  <c r="H1160" i="1" s="1"/>
  <c r="H1159" i="1"/>
  <c r="G1159" i="1"/>
  <c r="D1159" i="1"/>
  <c r="C1159" i="1"/>
  <c r="H1158" i="1"/>
  <c r="G1158" i="1"/>
  <c r="D1158" i="1"/>
  <c r="C1158" i="1"/>
  <c r="C1157" i="1"/>
  <c r="D1156" i="1"/>
  <c r="C1156" i="1"/>
  <c r="D1155" i="1"/>
  <c r="G1155" i="1" s="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G1143" i="1"/>
  <c r="D1143" i="1"/>
  <c r="C1143" i="1"/>
  <c r="H1143" i="1" s="1"/>
  <c r="D1142" i="1"/>
  <c r="G1142" i="1" s="1"/>
  <c r="C1142" i="1"/>
  <c r="D1141" i="1"/>
  <c r="G1141" i="1" s="1"/>
  <c r="C1141" i="1"/>
  <c r="H1140" i="1"/>
  <c r="G1140" i="1"/>
  <c r="D1140" i="1"/>
  <c r="C1140" i="1"/>
  <c r="H1139" i="1"/>
  <c r="G1139" i="1"/>
  <c r="D1139" i="1"/>
  <c r="C1139" i="1"/>
  <c r="G1138" i="1"/>
  <c r="D1138" i="1"/>
  <c r="H1138" i="1" s="1"/>
  <c r="C1138" i="1"/>
  <c r="D1137" i="1"/>
  <c r="C1137" i="1"/>
  <c r="D1136" i="1"/>
  <c r="G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G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D1117" i="1"/>
  <c r="C1117" i="1"/>
  <c r="H1117" i="1" s="1"/>
  <c r="H1116" i="1"/>
  <c r="G1116" i="1"/>
  <c r="D1116" i="1"/>
  <c r="C1116" i="1"/>
  <c r="H1115" i="1"/>
  <c r="G1115" i="1"/>
  <c r="D1115" i="1"/>
  <c r="C1115" i="1"/>
  <c r="H1114" i="1"/>
  <c r="G1114" i="1"/>
  <c r="D1114" i="1"/>
  <c r="C1114"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G1064" i="1" s="1"/>
  <c r="C1064" i="1"/>
  <c r="H1063" i="1"/>
  <c r="G1063" i="1"/>
  <c r="D1063" i="1"/>
  <c r="C1063" i="1"/>
  <c r="H1062" i="1"/>
  <c r="D1062" i="1"/>
  <c r="C1062" i="1"/>
  <c r="H1061" i="1"/>
  <c r="G1061" i="1"/>
  <c r="D1061" i="1"/>
  <c r="C1061" i="1"/>
  <c r="D1060" i="1"/>
  <c r="C1060" i="1"/>
  <c r="H1059" i="1"/>
  <c r="G1059" i="1"/>
  <c r="D1059" i="1"/>
  <c r="C1059" i="1"/>
  <c r="H1058" i="1"/>
  <c r="G1058" i="1"/>
  <c r="D1058" i="1"/>
  <c r="C1058" i="1"/>
  <c r="H1057" i="1"/>
  <c r="G1057" i="1"/>
  <c r="D1057" i="1"/>
  <c r="C1057" i="1"/>
  <c r="C1056" i="1"/>
  <c r="H1055" i="1"/>
  <c r="G1055" i="1"/>
  <c r="D1055" i="1"/>
  <c r="C1055" i="1"/>
  <c r="D1054" i="1"/>
  <c r="C1054" i="1"/>
  <c r="H1053" i="1"/>
  <c r="G1053" i="1"/>
  <c r="D1053" i="1"/>
  <c r="C1053" i="1"/>
  <c r="H1052" i="1"/>
  <c r="G1052" i="1"/>
  <c r="D1052" i="1"/>
  <c r="C1052" i="1"/>
  <c r="H1051" i="1"/>
  <c r="G1051" i="1"/>
  <c r="D1051" i="1"/>
  <c r="C1051" i="1"/>
  <c r="D1050" i="1"/>
  <c r="C1050" i="1"/>
  <c r="H1049" i="1"/>
  <c r="G1049" i="1"/>
  <c r="D1049" i="1"/>
  <c r="C1049"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D1039" i="1"/>
  <c r="C1039" i="1"/>
  <c r="H1038" i="1"/>
  <c r="G1038" i="1"/>
  <c r="D1038" i="1"/>
  <c r="C1038" i="1"/>
  <c r="H1037" i="1"/>
  <c r="G1037" i="1"/>
  <c r="D1037" i="1"/>
  <c r="C1037" i="1"/>
  <c r="H1036" i="1"/>
  <c r="D1036" i="1"/>
  <c r="C1036" i="1"/>
  <c r="G1036" i="1" s="1"/>
  <c r="D1035" i="1"/>
  <c r="C1035" i="1"/>
  <c r="H1035" i="1" s="1"/>
  <c r="D1034" i="1"/>
  <c r="C1034" i="1"/>
  <c r="D1033" i="1"/>
  <c r="C1033" i="1"/>
  <c r="D1032" i="1"/>
  <c r="C1032" i="1"/>
  <c r="H1031" i="1"/>
  <c r="G1031" i="1"/>
  <c r="D1031" i="1"/>
  <c r="C1031" i="1"/>
  <c r="C1030" i="1"/>
  <c r="D1029" i="1"/>
  <c r="H1029" i="1" s="1"/>
  <c r="C1029" i="1"/>
  <c r="D1028" i="1"/>
  <c r="G1028" i="1" s="1"/>
  <c r="C1028" i="1"/>
  <c r="D1027" i="1"/>
  <c r="C1027" i="1"/>
  <c r="H1027" i="1" s="1"/>
  <c r="H1026" i="1"/>
  <c r="G1026" i="1"/>
  <c r="D1026" i="1"/>
  <c r="C1026" i="1"/>
  <c r="D1025" i="1"/>
  <c r="C1025" i="1"/>
  <c r="H1025" i="1" s="1"/>
  <c r="H1024" i="1"/>
  <c r="G1024" i="1"/>
  <c r="D1024" i="1"/>
  <c r="C1024" i="1"/>
  <c r="C1023" i="1"/>
  <c r="H1022" i="1"/>
  <c r="G1022" i="1"/>
  <c r="D1022" i="1"/>
  <c r="C1022" i="1"/>
  <c r="H1021" i="1"/>
  <c r="G1021" i="1"/>
  <c r="D1021" i="1"/>
  <c r="C1021" i="1"/>
  <c r="D1020" i="1"/>
  <c r="C1020" i="1"/>
  <c r="H1020" i="1" s="1"/>
  <c r="D1019" i="1"/>
  <c r="C1019" i="1"/>
  <c r="H1019" i="1" s="1"/>
  <c r="D1018" i="1"/>
  <c r="C1018" i="1"/>
  <c r="H1018" i="1" s="1"/>
  <c r="H1017" i="1"/>
  <c r="G1017" i="1"/>
  <c r="D1017" i="1"/>
  <c r="C1017" i="1"/>
  <c r="H1016" i="1"/>
  <c r="G1016" i="1"/>
  <c r="D1016" i="1"/>
  <c r="C1016" i="1"/>
  <c r="D1015" i="1"/>
  <c r="C1015" i="1"/>
  <c r="H1015" i="1" s="1"/>
  <c r="H1014" i="1"/>
  <c r="G1014" i="1"/>
  <c r="D1014" i="1"/>
  <c r="C1014" i="1"/>
  <c r="D1013" i="1"/>
  <c r="C1013" i="1"/>
  <c r="H1013" i="1" s="1"/>
  <c r="D1012" i="1"/>
  <c r="C1012" i="1"/>
  <c r="H1012" i="1" s="1"/>
  <c r="H1011" i="1"/>
  <c r="G1011" i="1"/>
  <c r="D1011" i="1"/>
  <c r="C1011" i="1"/>
  <c r="D1010" i="1"/>
  <c r="C1010" i="1"/>
  <c r="H1010" i="1" s="1"/>
  <c r="H1009" i="1"/>
  <c r="G1009" i="1"/>
  <c r="D1009" i="1"/>
  <c r="C1009" i="1"/>
  <c r="D1008" i="1"/>
  <c r="C1008" i="1"/>
  <c r="H1008" i="1" s="1"/>
  <c r="D1007" i="1"/>
  <c r="C1007" i="1"/>
  <c r="H1007" i="1" s="1"/>
  <c r="D1006" i="1"/>
  <c r="C1006" i="1"/>
  <c r="H1005" i="1"/>
  <c r="G1005" i="1"/>
  <c r="D1005" i="1"/>
  <c r="C1005" i="1"/>
  <c r="D1004" i="1"/>
  <c r="C1004" i="1"/>
  <c r="D1003" i="1"/>
  <c r="C1003" i="1"/>
  <c r="D1002" i="1"/>
  <c r="C1002" i="1"/>
  <c r="H1002" i="1" s="1"/>
  <c r="D1001" i="1"/>
  <c r="C1001" i="1"/>
  <c r="D1000" i="1"/>
  <c r="C1000" i="1"/>
  <c r="H1000" i="1" s="1"/>
  <c r="D999" i="1"/>
  <c r="C999" i="1"/>
  <c r="H999" i="1" s="1"/>
  <c r="D998" i="1"/>
  <c r="C998" i="1"/>
  <c r="H998" i="1" s="1"/>
  <c r="C997" i="1"/>
  <c r="D996" i="1"/>
  <c r="C996" i="1"/>
  <c r="D995" i="1"/>
  <c r="C995" i="1"/>
  <c r="H995" i="1" s="1"/>
  <c r="D994" i="1"/>
  <c r="C994" i="1"/>
  <c r="D993" i="1"/>
  <c r="H993" i="1" s="1"/>
  <c r="C993" i="1"/>
  <c r="H992" i="1"/>
  <c r="G992" i="1"/>
  <c r="D992" i="1"/>
  <c r="C992" i="1"/>
  <c r="H989" i="1"/>
  <c r="G989" i="1"/>
  <c r="D989" i="1"/>
  <c r="C989" i="1"/>
  <c r="H988" i="1"/>
  <c r="G988" i="1"/>
  <c r="D988" i="1"/>
  <c r="C988" i="1"/>
  <c r="H987" i="1"/>
  <c r="D987" i="1"/>
  <c r="G987" i="1" s="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D961" i="1"/>
  <c r="G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D872" i="1"/>
  <c r="G872" i="1" s="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D823" i="1"/>
  <c r="C823" i="1"/>
  <c r="H822" i="1"/>
  <c r="G822" i="1"/>
  <c r="D822" i="1"/>
  <c r="C822" i="1"/>
  <c r="H821" i="1"/>
  <c r="D821" i="1"/>
  <c r="C821" i="1"/>
  <c r="G821" i="1" s="1"/>
  <c r="H820" i="1"/>
  <c r="D820" i="1"/>
  <c r="C820" i="1"/>
  <c r="G820" i="1" s="1"/>
  <c r="H819" i="1"/>
  <c r="D819" i="1"/>
  <c r="C819" i="1"/>
  <c r="H818" i="1"/>
  <c r="D818" i="1"/>
  <c r="C818" i="1"/>
  <c r="G818" i="1" s="1"/>
  <c r="H817" i="1"/>
  <c r="D817" i="1"/>
  <c r="C817" i="1"/>
  <c r="H816" i="1"/>
  <c r="G816" i="1"/>
  <c r="D816" i="1"/>
  <c r="C816" i="1"/>
  <c r="H815" i="1"/>
  <c r="G815" i="1"/>
  <c r="D815" i="1"/>
  <c r="C815" i="1"/>
  <c r="H814" i="1"/>
  <c r="D814" i="1"/>
  <c r="C814" i="1"/>
  <c r="G814" i="1" s="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9" i="1" s="1"/>
  <c r="D718" i="1"/>
  <c r="C718" i="1"/>
  <c r="H718" i="1" s="1"/>
  <c r="H717" i="1"/>
  <c r="G717" i="1"/>
  <c r="D717" i="1"/>
  <c r="C717" i="1"/>
  <c r="H716" i="1"/>
  <c r="G716" i="1"/>
  <c r="D716" i="1"/>
  <c r="C716" i="1"/>
  <c r="H715" i="1"/>
  <c r="G715" i="1"/>
  <c r="D715" i="1"/>
  <c r="C715" i="1"/>
  <c r="H714" i="1"/>
  <c r="G714" i="1"/>
  <c r="D714" i="1"/>
  <c r="C714" i="1"/>
  <c r="D713" i="1"/>
  <c r="C713" i="1"/>
  <c r="H712" i="1"/>
  <c r="D712" i="1"/>
  <c r="C712" i="1"/>
  <c r="D711" i="1"/>
  <c r="G711" i="1" s="1"/>
  <c r="C711" i="1"/>
  <c r="H711" i="1" s="1"/>
  <c r="D710" i="1"/>
  <c r="C710" i="1"/>
  <c r="G710" i="1" s="1"/>
  <c r="H709" i="1"/>
  <c r="G709" i="1"/>
  <c r="D709" i="1"/>
  <c r="C709" i="1"/>
  <c r="H708" i="1"/>
  <c r="G708" i="1"/>
  <c r="D708" i="1"/>
  <c r="C708" i="1"/>
  <c r="H707" i="1"/>
  <c r="G707" i="1"/>
  <c r="D707" i="1"/>
  <c r="C707" i="1"/>
  <c r="H706" i="1"/>
  <c r="G706" i="1"/>
  <c r="D706" i="1"/>
  <c r="C706" i="1"/>
  <c r="H705" i="1"/>
  <c r="D705" i="1"/>
  <c r="G705" i="1" s="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H691" i="1" s="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H669" i="1" s="1"/>
  <c r="D668" i="1"/>
  <c r="C668" i="1"/>
  <c r="H668" i="1" s="1"/>
  <c r="H667" i="1"/>
  <c r="G667" i="1"/>
  <c r="D667" i="1"/>
  <c r="C667" i="1"/>
  <c r="H666" i="1"/>
  <c r="D666" i="1"/>
  <c r="C666" i="1"/>
  <c r="G666" i="1" s="1"/>
  <c r="H665" i="1"/>
  <c r="G665" i="1"/>
  <c r="D665" i="1"/>
  <c r="C665" i="1"/>
  <c r="H664" i="1"/>
  <c r="D664" i="1"/>
  <c r="C664" i="1"/>
  <c r="H663" i="1"/>
  <c r="D663" i="1"/>
  <c r="G663" i="1" s="1"/>
  <c r="C663" i="1"/>
  <c r="H662" i="1"/>
  <c r="D662" i="1"/>
  <c r="G662" i="1" s="1"/>
  <c r="C662" i="1"/>
  <c r="H661" i="1"/>
  <c r="G661" i="1"/>
  <c r="D661" i="1"/>
  <c r="C661" i="1"/>
  <c r="H660" i="1"/>
  <c r="G660" i="1"/>
  <c r="D660" i="1"/>
  <c r="C660" i="1"/>
  <c r="H659" i="1"/>
  <c r="D659" i="1"/>
  <c r="C659" i="1"/>
  <c r="H658" i="1"/>
  <c r="G658" i="1"/>
  <c r="D658" i="1"/>
  <c r="C658" i="1"/>
  <c r="H657" i="1"/>
  <c r="G657" i="1"/>
  <c r="D657" i="1"/>
  <c r="C657" i="1"/>
  <c r="H656" i="1"/>
  <c r="G656" i="1"/>
  <c r="D656" i="1"/>
  <c r="C656" i="1"/>
  <c r="H655" i="1"/>
  <c r="D655" i="1"/>
  <c r="C655" i="1"/>
  <c r="G655" i="1" s="1"/>
  <c r="H654" i="1"/>
  <c r="D654" i="1"/>
  <c r="G654" i="1" s="1"/>
  <c r="C654" i="1"/>
  <c r="H653" i="1"/>
  <c r="G653" i="1"/>
  <c r="D653" i="1"/>
  <c r="C653" i="1"/>
  <c r="H652" i="1"/>
  <c r="G652" i="1"/>
  <c r="D652" i="1"/>
  <c r="C652" i="1"/>
  <c r="H651" i="1"/>
  <c r="D651" i="1"/>
  <c r="G651" i="1" s="1"/>
  <c r="C651" i="1"/>
  <c r="H650" i="1"/>
  <c r="G650" i="1"/>
  <c r="D650" i="1"/>
  <c r="C650" i="1"/>
  <c r="D649" i="1"/>
  <c r="C649" i="1"/>
  <c r="H648" i="1"/>
  <c r="G648" i="1"/>
  <c r="D648" i="1"/>
  <c r="C648" i="1"/>
  <c r="D647" i="1"/>
  <c r="C647" i="1"/>
  <c r="H646" i="1"/>
  <c r="D646" i="1"/>
  <c r="C646" i="1"/>
  <c r="D645" i="1"/>
  <c r="D644" i="1"/>
  <c r="C644" i="1"/>
  <c r="H643" i="1"/>
  <c r="D643" i="1"/>
  <c r="G643" i="1" s="1"/>
  <c r="C643" i="1"/>
  <c r="D642" i="1"/>
  <c r="C642" i="1"/>
  <c r="H642" i="1" s="1"/>
  <c r="H641" i="1"/>
  <c r="G641" i="1"/>
  <c r="D641" i="1"/>
  <c r="C641" i="1"/>
  <c r="D632" i="1"/>
  <c r="C632" i="1"/>
  <c r="H632" i="1" s="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H612" i="1" s="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C594" i="1"/>
  <c r="H594" i="1" s="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C485" i="1"/>
  <c r="H485" i="1" s="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D411" i="1"/>
  <c r="D406" i="1"/>
  <c r="C406" i="1"/>
  <c r="H406" i="1" s="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D390" i="1"/>
  <c r="C390" i="1"/>
  <c r="H389" i="1"/>
  <c r="G389" i="1"/>
  <c r="D389" i="1"/>
  <c r="C389" i="1"/>
  <c r="H388" i="1"/>
  <c r="G388" i="1"/>
  <c r="D388" i="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C365" i="1"/>
  <c r="D364" i="1"/>
  <c r="H364" i="1" s="1"/>
  <c r="C364" i="1"/>
  <c r="D363" i="1"/>
  <c r="H363" i="1" s="1"/>
  <c r="C363" i="1"/>
  <c r="H362" i="1"/>
  <c r="D362" i="1"/>
  <c r="C362" i="1"/>
  <c r="H361" i="1"/>
  <c r="D361" i="1"/>
  <c r="G361" i="1" s="1"/>
  <c r="C361" i="1"/>
  <c r="H360" i="1"/>
  <c r="G360" i="1"/>
  <c r="D360" i="1"/>
  <c r="C360" i="1"/>
  <c r="H357" i="1"/>
  <c r="G357" i="1"/>
  <c r="D357" i="1"/>
  <c r="C357" i="1"/>
  <c r="H356" i="1"/>
  <c r="G356" i="1"/>
  <c r="D356" i="1"/>
  <c r="C356" i="1"/>
  <c r="D355" i="1"/>
  <c r="H355" i="1" s="1"/>
  <c r="C355" i="1"/>
  <c r="H354" i="1"/>
  <c r="G354" i="1"/>
  <c r="D354" i="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D346" i="1"/>
  <c r="H346" i="1" s="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G296" i="1"/>
  <c r="D296" i="1"/>
  <c r="H296" i="1" s="1"/>
  <c r="C296" i="1"/>
  <c r="G295" i="1"/>
  <c r="D295" i="1"/>
  <c r="H295" i="1" s="1"/>
  <c r="C295" i="1"/>
  <c r="H292" i="1"/>
  <c r="G292" i="1"/>
  <c r="D292" i="1"/>
  <c r="C292" i="1"/>
  <c r="H291" i="1"/>
  <c r="G291" i="1"/>
  <c r="D291" i="1"/>
  <c r="C291" i="1"/>
  <c r="D290" i="1"/>
  <c r="C290" i="1"/>
  <c r="H290" i="1" s="1"/>
  <c r="D289" i="1"/>
  <c r="C289" i="1"/>
  <c r="H289" i="1" s="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G276" i="1" s="1"/>
  <c r="C276" i="1"/>
  <c r="H276" i="1" s="1"/>
  <c r="D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58" i="1"/>
  <c r="G258" i="1"/>
  <c r="D258" i="1"/>
  <c r="C258" i="1"/>
  <c r="H257" i="1"/>
  <c r="G257" i="1"/>
  <c r="D257" i="1"/>
  <c r="C257" i="1"/>
  <c r="D256" i="1"/>
  <c r="C256" i="1"/>
  <c r="H256"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C237" i="1"/>
  <c r="D236" i="1"/>
  <c r="C236" i="1"/>
  <c r="H236" i="1" s="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D228" i="1"/>
  <c r="H228" i="1" s="1"/>
  <c r="C228" i="1"/>
  <c r="D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D214" i="1"/>
  <c r="G214" i="1" s="1"/>
  <c r="C214" i="1"/>
  <c r="H214" i="1" s="1"/>
  <c r="H213" i="1"/>
  <c r="G213" i="1"/>
  <c r="D213" i="1"/>
  <c r="C213" i="1"/>
  <c r="D212" i="1"/>
  <c r="H210" i="1"/>
  <c r="G210" i="1"/>
  <c r="D210" i="1"/>
  <c r="C210" i="1"/>
  <c r="H209" i="1"/>
  <c r="D209" i="1"/>
  <c r="C209" i="1"/>
  <c r="H208" i="1"/>
  <c r="G208" i="1"/>
  <c r="D208" i="1"/>
  <c r="C208" i="1"/>
  <c r="D207" i="1"/>
  <c r="C207" i="1"/>
  <c r="D206" i="1"/>
  <c r="H205" i="1"/>
  <c r="G205" i="1"/>
  <c r="D205" i="1"/>
  <c r="C205" i="1"/>
  <c r="H204" i="1"/>
  <c r="G204" i="1"/>
  <c r="D204" i="1"/>
  <c r="C204" i="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H195" i="1"/>
  <c r="G195" i="1"/>
  <c r="D195" i="1"/>
  <c r="C195" i="1"/>
  <c r="H194" i="1"/>
  <c r="G194" i="1"/>
  <c r="D194" i="1"/>
  <c r="C194" i="1"/>
  <c r="H193" i="1"/>
  <c r="G193" i="1"/>
  <c r="D193" i="1"/>
  <c r="C193" i="1"/>
  <c r="D191" i="1"/>
  <c r="C191" i="1"/>
  <c r="G191" i="1" s="1"/>
  <c r="D190" i="1"/>
  <c r="H190" i="1" s="1"/>
  <c r="C190" i="1"/>
  <c r="D189" i="1"/>
  <c r="G189" i="1" s="1"/>
  <c r="C189" i="1"/>
  <c r="D188" i="1"/>
  <c r="C188" i="1"/>
  <c r="H188" i="1" s="1"/>
  <c r="H187" i="1"/>
  <c r="D187" i="1"/>
  <c r="C187" i="1"/>
  <c r="G187" i="1" s="1"/>
  <c r="D186" i="1"/>
  <c r="C186" i="1"/>
  <c r="D185" i="1"/>
  <c r="C185" i="1"/>
  <c r="D184" i="1"/>
  <c r="H183" i="1"/>
  <c r="D183" i="1"/>
  <c r="C183" i="1"/>
  <c r="D182" i="1"/>
  <c r="H182" i="1" s="1"/>
  <c r="C182" i="1"/>
  <c r="D181" i="1"/>
  <c r="C181" i="1"/>
  <c r="D180" i="1"/>
  <c r="C180" i="1"/>
  <c r="H180" i="1" s="1"/>
  <c r="D179" i="1"/>
  <c r="C179" i="1"/>
  <c r="D178" i="1"/>
  <c r="C178" i="1"/>
  <c r="H178" i="1" s="1"/>
  <c r="D177" i="1"/>
  <c r="C177" i="1"/>
  <c r="D176" i="1"/>
  <c r="C176" i="1"/>
  <c r="D175" i="1"/>
  <c r="C175" i="1"/>
  <c r="D174" i="1"/>
  <c r="C174" i="1"/>
  <c r="C173" i="1"/>
  <c r="D172" i="1"/>
  <c r="H172" i="1" s="1"/>
  <c r="C172" i="1"/>
  <c r="H171" i="1"/>
  <c r="G171" i="1"/>
  <c r="D171" i="1"/>
  <c r="C171" i="1"/>
  <c r="D170" i="1"/>
  <c r="C170" i="1"/>
  <c r="D169" i="1"/>
  <c r="H169" i="1" s="1"/>
  <c r="C169" i="1"/>
  <c r="D168" i="1"/>
  <c r="C168" i="1"/>
  <c r="D167" i="1"/>
  <c r="C167" i="1"/>
  <c r="D166" i="1"/>
  <c r="C166" i="1"/>
  <c r="H166" i="1" s="1"/>
  <c r="H164" i="1"/>
  <c r="D164" i="1"/>
  <c r="G164" i="1" s="1"/>
  <c r="C164" i="1"/>
  <c r="G163" i="1"/>
  <c r="D163" i="1"/>
  <c r="C163" i="1"/>
  <c r="D162" i="1"/>
  <c r="C162" i="1"/>
  <c r="H162" i="1" s="1"/>
  <c r="D161" i="1"/>
  <c r="G161" i="1" s="1"/>
  <c r="C161" i="1"/>
  <c r="H158" i="1"/>
  <c r="G158" i="1"/>
  <c r="D158" i="1"/>
  <c r="C158" i="1"/>
  <c r="H157" i="1"/>
  <c r="D157" i="1"/>
  <c r="C157" i="1"/>
  <c r="G157" i="1" s="1"/>
  <c r="H156" i="1"/>
  <c r="G156" i="1"/>
  <c r="D156" i="1"/>
  <c r="C156" i="1"/>
  <c r="H154" i="1"/>
  <c r="D154" i="1"/>
  <c r="C154" i="1"/>
  <c r="H153" i="1"/>
  <c r="G153" i="1"/>
  <c r="D153" i="1"/>
  <c r="C153" i="1"/>
  <c r="H152" i="1"/>
  <c r="G152" i="1"/>
  <c r="D152" i="1"/>
  <c r="C152" i="1"/>
  <c r="H151" i="1"/>
  <c r="G151" i="1"/>
  <c r="D151" i="1"/>
  <c r="C151" i="1"/>
  <c r="D150" i="1"/>
  <c r="C150" i="1"/>
  <c r="G150"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28" i="1"/>
  <c r="G128" i="1"/>
  <c r="D128" i="1"/>
  <c r="C128" i="1"/>
  <c r="H127" i="1"/>
  <c r="G127" i="1"/>
  <c r="D127" i="1"/>
  <c r="C127" i="1"/>
  <c r="H126" i="1"/>
  <c r="G126" i="1"/>
  <c r="D126" i="1"/>
  <c r="C126" i="1"/>
  <c r="D125" i="1"/>
  <c r="H125" i="1" s="1"/>
  <c r="C125" i="1"/>
  <c r="D124" i="1"/>
  <c r="H124" i="1" s="1"/>
  <c r="C124" i="1"/>
  <c r="D123" i="1"/>
  <c r="G123" i="1" s="1"/>
  <c r="C123" i="1"/>
  <c r="H123" i="1" s="1"/>
  <c r="H122" i="1"/>
  <c r="G122" i="1"/>
  <c r="D122" i="1"/>
  <c r="C122" i="1"/>
  <c r="C121" i="1"/>
  <c r="H119" i="1"/>
  <c r="G119" i="1"/>
  <c r="D119" i="1"/>
  <c r="C119" i="1"/>
  <c r="D118" i="1"/>
  <c r="G118" i="1" s="1"/>
  <c r="C118" i="1"/>
  <c r="H118" i="1" s="1"/>
  <c r="H117" i="1"/>
  <c r="G117" i="1"/>
  <c r="D117" i="1"/>
  <c r="C117" i="1"/>
  <c r="C116" i="1"/>
  <c r="H115" i="1"/>
  <c r="G115" i="1"/>
  <c r="D115" i="1"/>
  <c r="C115" i="1"/>
  <c r="H114" i="1"/>
  <c r="G114" i="1"/>
  <c r="D114" i="1"/>
  <c r="C114" i="1"/>
  <c r="H113" i="1"/>
  <c r="D113" i="1"/>
  <c r="C113" i="1"/>
  <c r="H112" i="1"/>
  <c r="G112" i="1"/>
  <c r="D112" i="1"/>
  <c r="C112" i="1"/>
  <c r="D111" i="1"/>
  <c r="G111" i="1" s="1"/>
  <c r="C111" i="1"/>
  <c r="D110" i="1"/>
  <c r="H110" i="1" s="1"/>
  <c r="C110" i="1"/>
  <c r="H109" i="1"/>
  <c r="G109" i="1"/>
  <c r="D109" i="1"/>
  <c r="C109" i="1"/>
  <c r="D108" i="1"/>
  <c r="C108" i="1"/>
  <c r="H107" i="1"/>
  <c r="D107" i="1"/>
  <c r="G107" i="1" s="1"/>
  <c r="C107" i="1"/>
  <c r="D106" i="1"/>
  <c r="C106" i="1"/>
  <c r="D105" i="1"/>
  <c r="C105" i="1"/>
  <c r="H105" i="1" s="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C90" i="1"/>
  <c r="D89" i="1"/>
  <c r="G89" i="1" s="1"/>
  <c r="C89" i="1"/>
  <c r="H88" i="1"/>
  <c r="G88" i="1"/>
  <c r="D88" i="1"/>
  <c r="C88" i="1"/>
  <c r="D87" i="1"/>
  <c r="H86" i="1"/>
  <c r="G86" i="1"/>
  <c r="D86" i="1"/>
  <c r="C86" i="1"/>
  <c r="H85" i="1"/>
  <c r="G85" i="1"/>
  <c r="D85" i="1"/>
  <c r="C85" i="1"/>
  <c r="H84" i="1"/>
  <c r="G84" i="1"/>
  <c r="D84" i="1"/>
  <c r="C84" i="1"/>
  <c r="H83" i="1"/>
  <c r="G83" i="1"/>
  <c r="D83" i="1"/>
  <c r="C83" i="1"/>
  <c r="H82" i="1"/>
  <c r="D82" i="1"/>
  <c r="G82" i="1" s="1"/>
  <c r="C82" i="1"/>
  <c r="D81" i="1"/>
  <c r="C81" i="1"/>
  <c r="H80" i="1"/>
  <c r="G80" i="1"/>
  <c r="D80" i="1"/>
  <c r="C80" i="1"/>
  <c r="C79" i="1"/>
  <c r="H77" i="1"/>
  <c r="G77" i="1"/>
  <c r="D77" i="1"/>
  <c r="C77" i="1"/>
  <c r="H76" i="1"/>
  <c r="G76" i="1"/>
  <c r="D76" i="1"/>
  <c r="C76" i="1"/>
  <c r="H75" i="1"/>
  <c r="G75" i="1"/>
  <c r="D75" i="1"/>
  <c r="C75" i="1"/>
  <c r="H74" i="1"/>
  <c r="G74" i="1"/>
  <c r="D74" i="1"/>
  <c r="C74" i="1"/>
  <c r="H73" i="1"/>
  <c r="G73" i="1"/>
  <c r="D73" i="1"/>
  <c r="C73" i="1"/>
  <c r="D72" i="1"/>
  <c r="C72" i="1"/>
  <c r="H72" i="1" s="1"/>
  <c r="G71" i="1"/>
  <c r="D71" i="1"/>
  <c r="C71" i="1"/>
  <c r="H71" i="1" s="1"/>
  <c r="G70" i="1"/>
  <c r="D70" i="1"/>
  <c r="C70" i="1"/>
  <c r="H70" i="1" s="1"/>
  <c r="H69" i="1"/>
  <c r="G69" i="1"/>
  <c r="D69" i="1"/>
  <c r="C69" i="1"/>
  <c r="H68" i="1"/>
  <c r="G68" i="1"/>
  <c r="D68" i="1"/>
  <c r="C68" i="1"/>
  <c r="H67" i="1"/>
  <c r="G67" i="1"/>
  <c r="D67" i="1"/>
  <c r="C67" i="1"/>
  <c r="H66" i="1"/>
  <c r="G66" i="1"/>
  <c r="D66" i="1"/>
  <c r="C66" i="1"/>
  <c r="D65" i="1"/>
  <c r="C65" i="1"/>
  <c r="H65" i="1" s="1"/>
  <c r="D64" i="1"/>
  <c r="H63" i="1"/>
  <c r="G63" i="1"/>
  <c r="D63" i="1"/>
  <c r="C63" i="1"/>
  <c r="H62" i="1"/>
  <c r="G62" i="1"/>
  <c r="D62" i="1"/>
  <c r="C62" i="1"/>
  <c r="H61" i="1"/>
  <c r="G61" i="1"/>
  <c r="D61" i="1"/>
  <c r="C61" i="1"/>
  <c r="G60" i="1"/>
  <c r="D60" i="1"/>
  <c r="C60" i="1"/>
  <c r="H60" i="1" s="1"/>
  <c r="D59" i="1"/>
  <c r="H59" i="1" s="1"/>
  <c r="C59" i="1"/>
  <c r="H58" i="1"/>
  <c r="D58" i="1"/>
  <c r="C58" i="1"/>
  <c r="G58" i="1" s="1"/>
  <c r="D57" i="1"/>
  <c r="C57" i="1"/>
  <c r="D56" i="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C29" i="1"/>
  <c r="H29" i="1" s="1"/>
  <c r="H28" i="1"/>
  <c r="G28" i="1"/>
  <c r="D28" i="1"/>
  <c r="C28" i="1"/>
  <c r="D27" i="1"/>
  <c r="G27" i="1" s="1"/>
  <c r="C27" i="1"/>
  <c r="H26" i="1"/>
  <c r="G26" i="1"/>
  <c r="D26" i="1"/>
  <c r="C26" i="1"/>
  <c r="G25" i="1"/>
  <c r="D25" i="1"/>
  <c r="C25" i="1"/>
  <c r="H25" i="1" s="1"/>
  <c r="H24" i="1"/>
  <c r="G24" i="1"/>
  <c r="D24" i="1"/>
  <c r="C24" i="1"/>
  <c r="D23" i="1"/>
  <c r="G23" i="1" s="1"/>
  <c r="C23" i="1"/>
  <c r="H22" i="1"/>
  <c r="G22" i="1"/>
  <c r="D22" i="1"/>
  <c r="C22" i="1"/>
  <c r="H21" i="1"/>
  <c r="G21" i="1"/>
  <c r="D21" i="1"/>
  <c r="C21" i="1"/>
  <c r="D20" i="1"/>
  <c r="C20" i="1"/>
  <c r="H20" i="1" s="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H11" i="1" s="1"/>
  <c r="H10" i="1"/>
  <c r="G10" i="1"/>
  <c r="D10" i="1"/>
  <c r="C10" i="1"/>
  <c r="D9" i="1"/>
  <c r="C9" i="1"/>
  <c r="G8" i="1"/>
  <c r="D8" i="1"/>
  <c r="C8" i="1"/>
  <c r="D7" i="1"/>
  <c r="C7" i="1"/>
  <c r="D6" i="1"/>
  <c r="G6" i="1" s="1"/>
  <c r="C6" i="1"/>
  <c r="G5" i="1"/>
  <c r="D5" i="1"/>
  <c r="C5" i="1"/>
  <c r="H168" i="1" l="1"/>
  <c r="H1229" i="1"/>
  <c r="D1409" i="1"/>
  <c r="F115" i="6"/>
  <c r="H131" i="1"/>
  <c r="G289" i="1"/>
  <c r="G718" i="1"/>
  <c r="H713" i="1"/>
  <c r="H710" i="1"/>
  <c r="G669" i="1"/>
  <c r="G668" i="1"/>
  <c r="H649" i="1"/>
  <c r="G649" i="1"/>
  <c r="H647" i="1"/>
  <c r="G647" i="1"/>
  <c r="E274" i="9"/>
  <c r="B274" i="9" s="1"/>
  <c r="H371" i="1"/>
  <c r="G411" i="1"/>
  <c r="D644" i="4"/>
  <c r="C638" i="1" s="1"/>
  <c r="G638" i="1" s="1"/>
  <c r="G236" i="1"/>
  <c r="G237" i="1"/>
  <c r="H191" i="1"/>
  <c r="H189" i="1"/>
  <c r="E46" i="9"/>
  <c r="B46" i="9" s="1"/>
  <c r="H186" i="1"/>
  <c r="H185" i="1"/>
  <c r="G183" i="1"/>
  <c r="F220" i="9"/>
  <c r="H181" i="1"/>
  <c r="G181" i="1"/>
  <c r="G180" i="1"/>
  <c r="H179" i="1"/>
  <c r="G178" i="1"/>
  <c r="H175" i="1"/>
  <c r="H174" i="1"/>
  <c r="G172" i="1"/>
  <c r="H170" i="1"/>
  <c r="G169" i="1"/>
  <c r="G168" i="1"/>
  <c r="H167" i="1"/>
  <c r="G167" i="1"/>
  <c r="F169" i="4"/>
  <c r="G166" i="1"/>
  <c r="H163" i="1"/>
  <c r="H161" i="1"/>
  <c r="G154" i="1"/>
  <c r="F153" i="4"/>
  <c r="H150" i="1"/>
  <c r="H149" i="1"/>
  <c r="D152" i="4"/>
  <c r="C148" i="1" s="1"/>
  <c r="D130" i="1"/>
  <c r="H130" i="1" s="1"/>
  <c r="G130" i="1"/>
  <c r="G131" i="1"/>
  <c r="G124" i="1"/>
  <c r="G125" i="1"/>
  <c r="F125" i="4"/>
  <c r="H108" i="1"/>
  <c r="G113" i="1"/>
  <c r="D79" i="1"/>
  <c r="E29" i="9"/>
  <c r="B29" i="9" s="1"/>
  <c r="H64" i="1"/>
  <c r="G64" i="1"/>
  <c r="G65" i="1"/>
  <c r="F68" i="4"/>
  <c r="G691" i="1"/>
  <c r="G823" i="1"/>
  <c r="E70" i="9"/>
  <c r="B70" i="9" s="1"/>
  <c r="G819" i="1"/>
  <c r="E68" i="9"/>
  <c r="B68" i="9" s="1"/>
  <c r="G817" i="1"/>
  <c r="E225" i="9"/>
  <c r="B225" i="9" s="1"/>
  <c r="E58" i="9"/>
  <c r="B58" i="9" s="1"/>
  <c r="F219" i="9"/>
  <c r="B219" i="9" s="1"/>
  <c r="G713" i="1"/>
  <c r="E42" i="9"/>
  <c r="B42" i="9" s="1"/>
  <c r="G712" i="1"/>
  <c r="E39" i="9"/>
  <c r="B39" i="9" s="1"/>
  <c r="G664" i="1"/>
  <c r="G659" i="1"/>
  <c r="G646" i="1"/>
  <c r="H644" i="1"/>
  <c r="G644" i="1"/>
  <c r="F652" i="4"/>
  <c r="C645" i="1"/>
  <c r="H645" i="1" s="1"/>
  <c r="G642" i="1"/>
  <c r="G645" i="1"/>
  <c r="G363" i="1"/>
  <c r="G632" i="1"/>
  <c r="E273" i="9"/>
  <c r="B273" i="9" s="1"/>
  <c r="H611" i="1"/>
  <c r="G611" i="1"/>
  <c r="G612" i="1"/>
  <c r="E152" i="9"/>
  <c r="B152" i="9" s="1"/>
  <c r="H593" i="1"/>
  <c r="E593" i="4"/>
  <c r="D587" i="1" s="1"/>
  <c r="E139" i="9"/>
  <c r="B139" i="9" s="1"/>
  <c r="F599" i="4"/>
  <c r="G593" i="1"/>
  <c r="G594" i="1"/>
  <c r="D484" i="1"/>
  <c r="H484" i="1" s="1"/>
  <c r="E420" i="4"/>
  <c r="F490" i="4"/>
  <c r="E97" i="9"/>
  <c r="B97" i="9" s="1"/>
  <c r="G485" i="1"/>
  <c r="G406" i="1"/>
  <c r="G413" i="1"/>
  <c r="F418" i="4"/>
  <c r="G405" i="1"/>
  <c r="E644" i="4"/>
  <c r="D638" i="1" s="1"/>
  <c r="C412" i="1"/>
  <c r="G390" i="1"/>
  <c r="G386" i="1"/>
  <c r="G365" i="1"/>
  <c r="F369" i="4"/>
  <c r="G364" i="1"/>
  <c r="G362" i="1"/>
  <c r="E363" i="4"/>
  <c r="D358" i="1" s="1"/>
  <c r="C359" i="1"/>
  <c r="G346" i="1"/>
  <c r="G351" i="1"/>
  <c r="G355" i="1"/>
  <c r="G307" i="1"/>
  <c r="G308" i="1"/>
  <c r="H294" i="1"/>
  <c r="G294" i="1"/>
  <c r="G290" i="1"/>
  <c r="E643" i="4"/>
  <c r="D637" i="1" s="1"/>
  <c r="H288" i="1"/>
  <c r="H411" i="1"/>
  <c r="D412" i="1"/>
  <c r="G412" i="1" s="1"/>
  <c r="D643" i="4"/>
  <c r="G288" i="1"/>
  <c r="C275" i="1"/>
  <c r="G261" i="1"/>
  <c r="F264" i="4"/>
  <c r="C260" i="1"/>
  <c r="D263" i="4"/>
  <c r="D255" i="1"/>
  <c r="H255" i="1" s="1"/>
  <c r="F259" i="4"/>
  <c r="G255" i="1"/>
  <c r="G256" i="1"/>
  <c r="F240" i="4"/>
  <c r="H237" i="1"/>
  <c r="G228" i="1"/>
  <c r="C227" i="1"/>
  <c r="C212" i="1"/>
  <c r="F210" i="4"/>
  <c r="F224" i="9"/>
  <c r="B224" i="9" s="1"/>
  <c r="G209" i="1"/>
  <c r="C206" i="1"/>
  <c r="G206" i="1" s="1"/>
  <c r="H206" i="1"/>
  <c r="H207" i="1"/>
  <c r="G207" i="1"/>
  <c r="G198" i="1"/>
  <c r="G201" i="1"/>
  <c r="G190" i="1"/>
  <c r="G188" i="1"/>
  <c r="G186" i="1"/>
  <c r="F222" i="9"/>
  <c r="B222" i="9" s="1"/>
  <c r="H184" i="1"/>
  <c r="G184" i="1"/>
  <c r="G185" i="1"/>
  <c r="F188" i="4"/>
  <c r="E45" i="9"/>
  <c r="B45" i="9" s="1"/>
  <c r="F221" i="9"/>
  <c r="B221" i="9" s="1"/>
  <c r="G182" i="1"/>
  <c r="B220" i="9"/>
  <c r="F218" i="9"/>
  <c r="B218" i="9" s="1"/>
  <c r="G179" i="1"/>
  <c r="E41" i="9"/>
  <c r="B41" i="9" s="1"/>
  <c r="H173" i="1"/>
  <c r="H177" i="1"/>
  <c r="G177" i="1"/>
  <c r="H176" i="1"/>
  <c r="G176" i="1"/>
  <c r="G175" i="1"/>
  <c r="G173" i="1"/>
  <c r="G174" i="1"/>
  <c r="F177" i="4"/>
  <c r="G170" i="1"/>
  <c r="C165" i="1"/>
  <c r="H165" i="1" s="1"/>
  <c r="E163" i="4"/>
  <c r="D159" i="1" s="1"/>
  <c r="F164" i="4"/>
  <c r="E40" i="9"/>
  <c r="B40" i="9" s="1"/>
  <c r="G162" i="1"/>
  <c r="C160" i="1"/>
  <c r="D163" i="4"/>
  <c r="C159" i="1" s="1"/>
  <c r="E152" i="4"/>
  <c r="C155" i="1"/>
  <c r="F159" i="4"/>
  <c r="F217" i="9"/>
  <c r="B217" i="9" s="1"/>
  <c r="G149" i="1"/>
  <c r="D121" i="1"/>
  <c r="G121" i="1" s="1"/>
  <c r="G120" i="1"/>
  <c r="H120" i="1"/>
  <c r="F124" i="4"/>
  <c r="G116" i="1"/>
  <c r="H116" i="1"/>
  <c r="F120" i="4"/>
  <c r="G108" i="1"/>
  <c r="H111" i="1"/>
  <c r="E106" i="4"/>
  <c r="D102" i="1" s="1"/>
  <c r="G110" i="1"/>
  <c r="D106" i="4"/>
  <c r="C102" i="1" s="1"/>
  <c r="H106" i="1"/>
  <c r="G106" i="1"/>
  <c r="D103" i="1"/>
  <c r="H103" i="1" s="1"/>
  <c r="F107" i="4"/>
  <c r="G105" i="1"/>
  <c r="H90" i="1"/>
  <c r="G90" i="1"/>
  <c r="H89" i="1"/>
  <c r="C87" i="1"/>
  <c r="H79" i="1"/>
  <c r="F83" i="4"/>
  <c r="H81" i="1"/>
  <c r="D82" i="4"/>
  <c r="G79" i="1"/>
  <c r="G81" i="1"/>
  <c r="G72" i="1"/>
  <c r="E50" i="4"/>
  <c r="D46" i="1" s="1"/>
  <c r="E27" i="9"/>
  <c r="B27" i="9" s="1"/>
  <c r="G59" i="1"/>
  <c r="H55" i="1"/>
  <c r="H57" i="1"/>
  <c r="G57" i="1"/>
  <c r="D50" i="4"/>
  <c r="C46" i="1" s="1"/>
  <c r="H56" i="1"/>
  <c r="G55" i="1"/>
  <c r="G56" i="1"/>
  <c r="G29" i="1"/>
  <c r="E7" i="4"/>
  <c r="H27" i="1"/>
  <c r="H19" i="1"/>
  <c r="H23" i="1"/>
  <c r="F23" i="4"/>
  <c r="D7" i="4"/>
  <c r="C3" i="1" s="1"/>
  <c r="G19" i="1"/>
  <c r="G20" i="1"/>
  <c r="G11" i="1"/>
  <c r="H9" i="1"/>
  <c r="G9" i="1"/>
  <c r="D4" i="1"/>
  <c r="H4" i="1" s="1"/>
  <c r="H8" i="1"/>
  <c r="C4" i="1"/>
  <c r="H7" i="1"/>
  <c r="G7" i="1"/>
  <c r="H6" i="1"/>
  <c r="F8" i="4"/>
  <c r="H5" i="1"/>
  <c r="D3" i="1"/>
  <c r="E245" i="5"/>
  <c r="D1222" i="1" s="1"/>
  <c r="F250" i="5"/>
  <c r="E280" i="9"/>
  <c r="B280" i="9" s="1"/>
  <c r="H1227" i="1"/>
  <c r="G1228" i="1"/>
  <c r="G1271" i="1"/>
  <c r="H1264" i="1"/>
  <c r="G1244" i="1"/>
  <c r="H1223" i="1"/>
  <c r="H1224" i="1"/>
  <c r="H1217" i="1"/>
  <c r="F239" i="5"/>
  <c r="H1165" i="1"/>
  <c r="H1157" i="1"/>
  <c r="D1157" i="1"/>
  <c r="H1155" i="1"/>
  <c r="G1137" i="1"/>
  <c r="F78" i="5"/>
  <c r="G1062" i="1"/>
  <c r="D1048" i="1"/>
  <c r="F70" i="5"/>
  <c r="D997" i="1"/>
  <c r="H997" i="1" s="1"/>
  <c r="E12" i="5"/>
  <c r="D990" i="1" s="1"/>
  <c r="G1185" i="1"/>
  <c r="G1265" i="1"/>
  <c r="F214" i="9"/>
  <c r="B214" i="9" s="1"/>
  <c r="E283" i="9"/>
  <c r="B283" i="9" s="1"/>
  <c r="H1270" i="1"/>
  <c r="H1266" i="1"/>
  <c r="H1263" i="1"/>
  <c r="H1243" i="1"/>
  <c r="E288" i="9"/>
  <c r="B288" i="9" s="1"/>
  <c r="G1241" i="1"/>
  <c r="E284" i="9"/>
  <c r="B284" i="9" s="1"/>
  <c r="E26" i="9"/>
  <c r="B26" i="9" s="1"/>
  <c r="H1236" i="1"/>
  <c r="D1236" i="1"/>
  <c r="F258" i="5"/>
  <c r="C1235" i="1"/>
  <c r="G1236" i="1"/>
  <c r="G1237" i="1"/>
  <c r="G1233" i="1"/>
  <c r="G1232" i="1"/>
  <c r="D245" i="5"/>
  <c r="E281" i="9"/>
  <c r="B281" i="9" s="1"/>
  <c r="G1229" i="1"/>
  <c r="G1227" i="1"/>
  <c r="C1222" i="1"/>
  <c r="E237" i="5"/>
  <c r="F246" i="5"/>
  <c r="E279" i="9"/>
  <c r="B279" i="9" s="1"/>
  <c r="G1223" i="1"/>
  <c r="G1224" i="1"/>
  <c r="H1220" i="1"/>
  <c r="G1219" i="1"/>
  <c r="G1220" i="1"/>
  <c r="G1218" i="1"/>
  <c r="D238" i="5"/>
  <c r="C1215" i="1" s="1"/>
  <c r="D1216" i="1"/>
  <c r="G1216" i="1" s="1"/>
  <c r="D1215" i="1"/>
  <c r="D1184" i="1"/>
  <c r="F207" i="5"/>
  <c r="E290" i="9"/>
  <c r="B290" i="9" s="1"/>
  <c r="G1165" i="1"/>
  <c r="G1164" i="1"/>
  <c r="G1161" i="1"/>
  <c r="G1157" i="1"/>
  <c r="G1160" i="1"/>
  <c r="H1156" i="1"/>
  <c r="H1154" i="1"/>
  <c r="G1154" i="1"/>
  <c r="G1156" i="1"/>
  <c r="H1142" i="1"/>
  <c r="H1141" i="1"/>
  <c r="H1137" i="1"/>
  <c r="H1124" i="1"/>
  <c r="H1136" i="1"/>
  <c r="G1124" i="1"/>
  <c r="F146" i="5"/>
  <c r="E287" i="9"/>
  <c r="B287" i="9" s="1"/>
  <c r="H1125" i="1"/>
  <c r="H1112" i="1"/>
  <c r="E68" i="5"/>
  <c r="F135" i="5"/>
  <c r="H1113" i="1"/>
  <c r="F134" i="5"/>
  <c r="G1112" i="1"/>
  <c r="G1113" i="1"/>
  <c r="G1117" i="1"/>
  <c r="H1060" i="1"/>
  <c r="H1056" i="1"/>
  <c r="G1056" i="1"/>
  <c r="G1060" i="1"/>
  <c r="H1054" i="1"/>
  <c r="G1054" i="1"/>
  <c r="H1050" i="1"/>
  <c r="G1050" i="1"/>
  <c r="C1048" i="1"/>
  <c r="G1039" i="1"/>
  <c r="H1034" i="1"/>
  <c r="F56" i="5"/>
  <c r="G1034" i="1"/>
  <c r="G1035" i="1"/>
  <c r="H1030" i="1"/>
  <c r="H1033" i="1"/>
  <c r="G1033" i="1"/>
  <c r="H1032" i="1"/>
  <c r="G1030" i="1"/>
  <c r="G1032" i="1"/>
  <c r="H1023" i="1"/>
  <c r="H1028" i="1"/>
  <c r="G1029" i="1"/>
  <c r="G1027" i="1"/>
  <c r="G1023" i="1"/>
  <c r="G1025" i="1"/>
  <c r="G1019" i="1"/>
  <c r="G1020" i="1"/>
  <c r="G1018" i="1"/>
  <c r="G1013" i="1"/>
  <c r="G1015" i="1"/>
  <c r="G1012" i="1"/>
  <c r="G1010" i="1"/>
  <c r="G1007" i="1"/>
  <c r="G1008" i="1"/>
  <c r="H1006" i="1"/>
  <c r="G1006" i="1"/>
  <c r="H1004" i="1"/>
  <c r="G1004" i="1"/>
  <c r="H1003" i="1"/>
  <c r="G1003" i="1"/>
  <c r="G1002" i="1"/>
  <c r="H1001" i="1"/>
  <c r="G1001" i="1"/>
  <c r="G1000" i="1"/>
  <c r="G999" i="1"/>
  <c r="G997" i="1"/>
  <c r="G998" i="1"/>
  <c r="D12" i="5"/>
  <c r="C990" i="1" s="1"/>
  <c r="H996" i="1"/>
  <c r="G996" i="1"/>
  <c r="G995" i="1"/>
  <c r="H994" i="1"/>
  <c r="G994" i="1"/>
  <c r="G993" i="1"/>
  <c r="D991" i="1"/>
  <c r="F13" i="5"/>
  <c r="C991" i="1"/>
  <c r="C986" i="1"/>
  <c r="H1410" i="1"/>
  <c r="G1409" i="1"/>
  <c r="G1410" i="1"/>
  <c r="H1409" i="1"/>
  <c r="H1432" i="1"/>
  <c r="G1432" i="1"/>
  <c r="G1429" i="1"/>
  <c r="H1427" i="1"/>
  <c r="G1427" i="1"/>
  <c r="I27" i="3"/>
  <c r="D1408" i="1"/>
  <c r="G1411" i="1"/>
  <c r="H1407" i="1"/>
  <c r="G1407" i="1"/>
  <c r="G1406" i="1"/>
  <c r="G1405" i="1"/>
  <c r="G1404" i="1"/>
  <c r="H1403" i="1"/>
  <c r="F107" i="6"/>
  <c r="C1401" i="1"/>
  <c r="G1382" i="1"/>
  <c r="H1376" i="1"/>
  <c r="H1380" i="1"/>
  <c r="H1379" i="1"/>
  <c r="F82" i="6"/>
  <c r="G1378" i="1"/>
  <c r="G1376" i="1"/>
  <c r="H1369" i="1"/>
  <c r="F75" i="6"/>
  <c r="H1370" i="1"/>
  <c r="G1369" i="1"/>
  <c r="G1370" i="1"/>
  <c r="H1355" i="1"/>
  <c r="F61" i="6"/>
  <c r="G1355" i="1"/>
  <c r="G1358" i="1"/>
  <c r="G1350" i="1"/>
  <c r="G1348" i="1"/>
  <c r="G1349" i="1"/>
  <c r="F39" i="6"/>
  <c r="G1333" i="1"/>
  <c r="G1336" i="1"/>
  <c r="H1333" i="1"/>
  <c r="H1322" i="1"/>
  <c r="F28" i="6"/>
  <c r="G1322" i="1"/>
  <c r="G1324" i="1"/>
  <c r="F6" i="6"/>
  <c r="G1302" i="1"/>
  <c r="C1300" i="1"/>
  <c r="G1300" i="1"/>
  <c r="I24" i="3"/>
  <c r="D1299" i="1"/>
  <c r="H1300" i="1"/>
  <c r="D5" i="6"/>
  <c r="H1469" i="1"/>
  <c r="H1475" i="1"/>
  <c r="I31" i="3"/>
  <c r="I32" i="3"/>
  <c r="G1579" i="1"/>
  <c r="G1576" i="1"/>
  <c r="H1576" i="1"/>
  <c r="I36" i="3"/>
  <c r="G1559" i="1"/>
  <c r="H1557" i="1"/>
  <c r="G1555" i="1"/>
  <c r="D49" i="8"/>
  <c r="H1511" i="1"/>
  <c r="G1511" i="1"/>
  <c r="D24" i="8"/>
  <c r="C1499" i="1" s="1"/>
  <c r="H1499" i="1" s="1"/>
  <c r="G1507" i="1"/>
  <c r="G1505" i="1"/>
  <c r="G1501" i="1"/>
  <c r="G1499" i="1"/>
  <c r="G1492" i="1"/>
  <c r="G1491" i="1"/>
  <c r="G1481" i="1"/>
  <c r="H1481" i="1"/>
  <c r="G1484" i="1"/>
  <c r="G1483" i="1"/>
  <c r="G1480" i="1"/>
  <c r="F216" i="9"/>
  <c r="B216" i="9" s="1"/>
  <c r="I1452" i="1"/>
  <c r="I1467" i="1"/>
  <c r="I1473" i="1"/>
  <c r="I1476" i="1"/>
  <c r="I1446" i="1"/>
  <c r="I1456" i="1"/>
  <c r="I1478" i="1"/>
  <c r="I1457" i="1"/>
  <c r="I1449" i="1"/>
  <c r="J1446" i="1"/>
  <c r="H1447" i="1"/>
  <c r="I1447" i="1" s="1"/>
  <c r="J1448" i="1"/>
  <c r="H1449" i="1"/>
  <c r="J1450" i="1"/>
  <c r="H1451" i="1"/>
  <c r="I1451" i="1" s="1"/>
  <c r="J1452" i="1"/>
  <c r="H1453" i="1"/>
  <c r="H1454" i="1"/>
  <c r="H1455" i="1"/>
  <c r="I1455" i="1" s="1"/>
  <c r="J1456" i="1"/>
  <c r="H1457" i="1"/>
  <c r="J1458" i="1"/>
  <c r="H1459" i="1"/>
  <c r="I1459" i="1" s="1"/>
  <c r="J1460" i="1"/>
  <c r="H1461" i="1"/>
  <c r="H1462" i="1"/>
  <c r="I1462" i="1" s="1"/>
  <c r="J1463" i="1"/>
  <c r="H1464" i="1"/>
  <c r="I1464" i="1" s="1"/>
  <c r="J1465" i="1"/>
  <c r="H1466" i="1"/>
  <c r="I1466" i="1" s="1"/>
  <c r="J1467" i="1"/>
  <c r="H1468" i="1"/>
  <c r="I1468" i="1" s="1"/>
  <c r="J1471" i="1"/>
  <c r="H1472" i="1"/>
  <c r="I1472" i="1" s="1"/>
  <c r="J1473" i="1"/>
  <c r="H1474" i="1"/>
  <c r="I1474" i="1" s="1"/>
  <c r="J1476" i="1"/>
  <c r="H1477" i="1"/>
  <c r="I1477" i="1" s="1"/>
  <c r="H1479" i="1"/>
  <c r="I1479" i="1" s="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299" i="4"/>
  <c r="F351" i="4"/>
  <c r="G289" i="9"/>
  <c r="F177" i="5"/>
  <c r="F134" i="4"/>
  <c r="D133" i="4"/>
  <c r="E298" i="4"/>
  <c r="E350" i="4"/>
  <c r="H289" i="9"/>
  <c r="E176" i="5"/>
  <c r="D224" i="4"/>
  <c r="D252" i="4"/>
  <c r="F268" i="4"/>
  <c r="D311" i="4"/>
  <c r="D363" i="4"/>
  <c r="F417" i="4"/>
  <c r="F466" i="4"/>
  <c r="D472" i="4"/>
  <c r="D484" i="4"/>
  <c r="D420" i="4" s="1"/>
  <c r="D42" i="8"/>
  <c r="E21" i="9"/>
  <c r="B21" i="9" s="1"/>
  <c r="E37" i="9"/>
  <c r="B37" i="9" s="1"/>
  <c r="B43" i="9"/>
  <c r="E53" i="9"/>
  <c r="B53" i="9" s="1"/>
  <c r="B59" i="9"/>
  <c r="E69" i="9"/>
  <c r="B69" i="9" s="1"/>
  <c r="B75" i="9"/>
  <c r="D215" i="4"/>
  <c r="F304" i="4"/>
  <c r="F356" i="4"/>
  <c r="F416" i="4"/>
  <c r="D529" i="4"/>
  <c r="F585" i="4"/>
  <c r="D593" i="4"/>
  <c r="D69" i="5"/>
  <c r="F180" i="5"/>
  <c r="F190" i="5"/>
  <c r="D206" i="5"/>
  <c r="D176" i="5" s="1"/>
  <c r="E5" i="7"/>
  <c r="B23" i="9"/>
  <c r="E33" i="9"/>
  <c r="B33" i="9" s="1"/>
  <c r="E49" i="9"/>
  <c r="B49" i="9" s="1"/>
  <c r="B55" i="9"/>
  <c r="E65" i="9"/>
  <c r="B65" i="9" s="1"/>
  <c r="B71" i="9"/>
  <c r="E79" i="9"/>
  <c r="B79" i="9" s="1"/>
  <c r="G20" i="9"/>
  <c r="D196" i="4"/>
  <c r="E286" i="9"/>
  <c r="B286" i="9" s="1"/>
  <c r="F36" i="6"/>
  <c r="D35" i="6"/>
  <c r="E291" i="9"/>
  <c r="B291" i="9" s="1"/>
  <c r="E35" i="6"/>
  <c r="D114" i="6"/>
  <c r="F130" i="6"/>
  <c r="D129" i="6"/>
  <c r="E25" i="9"/>
  <c r="B25" i="9" s="1"/>
  <c r="E57" i="9"/>
  <c r="B57" i="9" s="1"/>
  <c r="E73" i="9"/>
  <c r="B73"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1" i="9"/>
  <c r="E181" i="9" s="1"/>
  <c r="B181" i="9" s="1"/>
  <c r="G177" i="9"/>
  <c r="E177" i="9" s="1"/>
  <c r="B177" i="9" s="1"/>
  <c r="G165" i="9"/>
  <c r="H164" i="9"/>
  <c r="G182" i="9"/>
  <c r="E182" i="9" s="1"/>
  <c r="B182" i="9" s="1"/>
  <c r="G178" i="9"/>
  <c r="E178" i="9" s="1"/>
  <c r="B178" i="9" s="1"/>
  <c r="G164" i="9"/>
  <c r="G163" i="9"/>
  <c r="E163" i="9" s="1"/>
  <c r="B163" i="9" s="1"/>
  <c r="G162" i="9"/>
  <c r="E162" i="9" s="1"/>
  <c r="B162" i="9" s="1"/>
  <c r="G161" i="9"/>
  <c r="E161" i="9" s="1"/>
  <c r="B161" i="9" s="1"/>
  <c r="G160" i="9"/>
  <c r="E160" i="9" s="1"/>
  <c r="B160" i="9" s="1"/>
  <c r="I10" i="9"/>
  <c r="E76" i="9"/>
  <c r="B76" i="9" s="1"/>
  <c r="E84" i="9"/>
  <c r="B84" i="9" s="1"/>
  <c r="B88" i="9"/>
  <c r="B92" i="9"/>
  <c r="B96" i="9"/>
  <c r="B100" i="9"/>
  <c r="B108" i="9"/>
  <c r="B116" i="9"/>
  <c r="B124" i="9"/>
  <c r="B132" i="9"/>
  <c r="B140" i="9"/>
  <c r="E87" i="9"/>
  <c r="B87" i="9" s="1"/>
  <c r="G179" i="9"/>
  <c r="E179" i="9" s="1"/>
  <c r="B179" i="9" s="1"/>
  <c r="B77" i="9"/>
  <c r="E80" i="9"/>
  <c r="B80" i="9" s="1"/>
  <c r="B85" i="9"/>
  <c r="B89" i="9"/>
  <c r="B93" i="9"/>
  <c r="B104" i="9"/>
  <c r="B112" i="9"/>
  <c r="B120" i="9"/>
  <c r="B128" i="9"/>
  <c r="B136" i="9"/>
  <c r="M212" i="9"/>
  <c r="F213" i="9"/>
  <c r="B213" i="9" s="1"/>
  <c r="F245" i="5" l="1"/>
  <c r="H638" i="1"/>
  <c r="B191" i="9"/>
  <c r="H412" i="1"/>
  <c r="H20" i="9"/>
  <c r="E20" i="9" s="1"/>
  <c r="F152" i="4"/>
  <c r="G46" i="1"/>
  <c r="E528" i="4"/>
  <c r="D414" i="1"/>
  <c r="G484" i="1"/>
  <c r="F644" i="4"/>
  <c r="G359" i="1"/>
  <c r="H359" i="1"/>
  <c r="F643" i="4"/>
  <c r="C637" i="1"/>
  <c r="H275" i="1"/>
  <c r="G275" i="1"/>
  <c r="F263" i="4"/>
  <c r="C259" i="1"/>
  <c r="H260" i="1"/>
  <c r="G260" i="1"/>
  <c r="G227" i="1"/>
  <c r="H227" i="1"/>
  <c r="G212" i="1"/>
  <c r="H212" i="1"/>
  <c r="G159" i="1"/>
  <c r="G165" i="1"/>
  <c r="H160" i="1"/>
  <c r="G160" i="1"/>
  <c r="F163" i="4"/>
  <c r="H159" i="1"/>
  <c r="E151" i="4"/>
  <c r="D148" i="1"/>
  <c r="G155" i="1"/>
  <c r="H155" i="1"/>
  <c r="H121" i="1"/>
  <c r="G102" i="1"/>
  <c r="H102" i="1"/>
  <c r="F106" i="4"/>
  <c r="G103" i="1"/>
  <c r="H87" i="1"/>
  <c r="G87" i="1"/>
  <c r="F82" i="4"/>
  <c r="C78" i="1"/>
  <c r="F50" i="4"/>
  <c r="H46" i="1"/>
  <c r="E6" i="4"/>
  <c r="D2" i="1" s="1"/>
  <c r="F7" i="4"/>
  <c r="G3" i="1"/>
  <c r="G4" i="1"/>
  <c r="H3" i="1"/>
  <c r="H1222" i="1"/>
  <c r="E164" i="9"/>
  <c r="B164" i="9" s="1"/>
  <c r="E165" i="9"/>
  <c r="B165" i="9" s="1"/>
  <c r="H1216" i="1"/>
  <c r="E7" i="5"/>
  <c r="D985" i="1" s="1"/>
  <c r="G990" i="1"/>
  <c r="H1235" i="1"/>
  <c r="G1235" i="1"/>
  <c r="G1222" i="1"/>
  <c r="D1214" i="1"/>
  <c r="I23" i="3"/>
  <c r="G1215" i="1"/>
  <c r="F238" i="5"/>
  <c r="D237" i="5"/>
  <c r="F237" i="5" s="1"/>
  <c r="H1215" i="1"/>
  <c r="G1184" i="1"/>
  <c r="H1184" i="1"/>
  <c r="D1046" i="1"/>
  <c r="I21" i="3"/>
  <c r="H1048" i="1"/>
  <c r="G1048" i="1"/>
  <c r="F12" i="5"/>
  <c r="H990" i="1"/>
  <c r="D7" i="5"/>
  <c r="E6" i="5"/>
  <c r="D984" i="1" s="1"/>
  <c r="I20" i="3"/>
  <c r="G991" i="1"/>
  <c r="H991" i="1"/>
  <c r="G986" i="1"/>
  <c r="H986" i="1"/>
  <c r="H1401" i="1"/>
  <c r="G1401" i="1"/>
  <c r="D141" i="6"/>
  <c r="H28" i="3" s="1"/>
  <c r="H24" i="3"/>
  <c r="C1299" i="1"/>
  <c r="F5" i="6"/>
  <c r="D43" i="8"/>
  <c r="C1524" i="1"/>
  <c r="F176" i="5"/>
  <c r="H22" i="3"/>
  <c r="C1153" i="1"/>
  <c r="F129" i="6"/>
  <c r="C1423" i="1"/>
  <c r="K1432" i="9"/>
  <c r="G295" i="9"/>
  <c r="E295" i="9" s="1"/>
  <c r="B295" i="9" s="1"/>
  <c r="I34" i="3"/>
  <c r="C1517" i="1"/>
  <c r="F484" i="4"/>
  <c r="C478" i="1"/>
  <c r="F252" i="4"/>
  <c r="C248" i="1"/>
  <c r="E408" i="4"/>
  <c r="D403" i="1" s="1"/>
  <c r="D345" i="1"/>
  <c r="F35" i="6"/>
  <c r="H25" i="3"/>
  <c r="C1329" i="1"/>
  <c r="F196" i="4"/>
  <c r="D151" i="4"/>
  <c r="C192" i="1"/>
  <c r="F529" i="4"/>
  <c r="D528" i="4"/>
  <c r="D635" i="4" s="1"/>
  <c r="C523" i="1"/>
  <c r="F215" i="4"/>
  <c r="C211" i="1"/>
  <c r="G294" i="9"/>
  <c r="E294" i="9" s="1"/>
  <c r="F472" i="4"/>
  <c r="C466" i="1"/>
  <c r="F363" i="4"/>
  <c r="C358" i="1"/>
  <c r="F224" i="4"/>
  <c r="C220" i="1"/>
  <c r="E407" i="4"/>
  <c r="D402" i="1" s="1"/>
  <c r="D293" i="1"/>
  <c r="D350" i="4"/>
  <c r="F212" i="9"/>
  <c r="B212" i="9" s="1"/>
  <c r="F114" i="6"/>
  <c r="H27" i="3"/>
  <c r="C1408" i="1"/>
  <c r="D1436" i="1"/>
  <c r="I29" i="3"/>
  <c r="F69" i="5"/>
  <c r="D68" i="5"/>
  <c r="C1047" i="1"/>
  <c r="G297" i="9"/>
  <c r="E297" i="9" s="1"/>
  <c r="F311" i="4"/>
  <c r="C306" i="1"/>
  <c r="E175" i="5"/>
  <c r="D1153" i="1"/>
  <c r="I22" i="3"/>
  <c r="F133" i="4"/>
  <c r="C129" i="1"/>
  <c r="D6" i="4"/>
  <c r="E289" i="9"/>
  <c r="B289" i="9" s="1"/>
  <c r="D1329" i="1"/>
  <c r="I25" i="3"/>
  <c r="G292" i="9"/>
  <c r="E292" i="9" s="1"/>
  <c r="B292" i="9" s="1"/>
  <c r="F206" i="5"/>
  <c r="C1183" i="1"/>
  <c r="F593" i="4"/>
  <c r="C587" i="1"/>
  <c r="E141" i="6"/>
  <c r="F420" i="4"/>
  <c r="C414" i="1"/>
  <c r="D298" i="4"/>
  <c r="D522" i="1" l="1"/>
  <c r="E636" i="4"/>
  <c r="D630" i="1" s="1"/>
  <c r="E635" i="4"/>
  <c r="D629" i="1" s="1"/>
  <c r="G637" i="1"/>
  <c r="H637" i="1"/>
  <c r="H259" i="1"/>
  <c r="G259" i="1"/>
  <c r="H148" i="1"/>
  <c r="G148" i="1"/>
  <c r="E289" i="4"/>
  <c r="E291" i="4" s="1"/>
  <c r="D287" i="1" s="1"/>
  <c r="I17" i="3"/>
  <c r="D147" i="1"/>
  <c r="E412" i="4"/>
  <c r="E639" i="4" s="1"/>
  <c r="H78" i="1"/>
  <c r="G78" i="1"/>
  <c r="I16" i="3"/>
  <c r="H23" i="3"/>
  <c r="C1214" i="1"/>
  <c r="G1214" i="1" s="1"/>
  <c r="F7" i="5"/>
  <c r="D175" i="5"/>
  <c r="F175" i="5" s="1"/>
  <c r="D6" i="5"/>
  <c r="C985" i="1"/>
  <c r="H985" i="1" s="1"/>
  <c r="H20" i="3"/>
  <c r="F141" i="6"/>
  <c r="C1435" i="1"/>
  <c r="G1299" i="1"/>
  <c r="H1299" i="1"/>
  <c r="G1524" i="1"/>
  <c r="H1524" i="1"/>
  <c r="I35" i="3"/>
  <c r="C1518" i="1"/>
  <c r="H587" i="1"/>
  <c r="G587" i="1"/>
  <c r="G129" i="1"/>
  <c r="H129" i="1"/>
  <c r="D289" i="4"/>
  <c r="D290" i="4" s="1"/>
  <c r="F151" i="4"/>
  <c r="H17" i="3"/>
  <c r="C147" i="1"/>
  <c r="F635" i="4"/>
  <c r="C629" i="1"/>
  <c r="H1214" i="1"/>
  <c r="G306" i="1"/>
  <c r="H306" i="1"/>
  <c r="B20" i="9"/>
  <c r="E19" i="9"/>
  <c r="H1183" i="1"/>
  <c r="G1183" i="1"/>
  <c r="H1408" i="1"/>
  <c r="G1408" i="1"/>
  <c r="G211" i="1"/>
  <c r="H211" i="1"/>
  <c r="H1329" i="1"/>
  <c r="G1329" i="1"/>
  <c r="H414" i="1"/>
  <c r="G414" i="1"/>
  <c r="D1152" i="1"/>
  <c r="H276" i="9"/>
  <c r="H1436" i="1"/>
  <c r="G1436" i="1"/>
  <c r="H523" i="1"/>
  <c r="G523" i="1"/>
  <c r="F68" i="5"/>
  <c r="H21" i="3"/>
  <c r="C1046" i="1"/>
  <c r="G358" i="1"/>
  <c r="H358" i="1"/>
  <c r="D407" i="4"/>
  <c r="F298" i="4"/>
  <c r="C293" i="1"/>
  <c r="D1435" i="1"/>
  <c r="H1435" i="1" s="1"/>
  <c r="I28" i="3"/>
  <c r="D412" i="4"/>
  <c r="F6" i="4"/>
  <c r="H16" i="3"/>
  <c r="C2" i="1"/>
  <c r="B297" i="9"/>
  <c r="E296" i="9"/>
  <c r="I10" i="3" s="1"/>
  <c r="G220" i="1"/>
  <c r="H220" i="1"/>
  <c r="G466" i="1"/>
  <c r="H466" i="1"/>
  <c r="G192" i="1"/>
  <c r="H192" i="1"/>
  <c r="G248" i="1"/>
  <c r="H248" i="1"/>
  <c r="G1517" i="1"/>
  <c r="H1517" i="1"/>
  <c r="H1423" i="1"/>
  <c r="G1423" i="1"/>
  <c r="H1047" i="1"/>
  <c r="G1047" i="1"/>
  <c r="D408" i="4"/>
  <c r="F350" i="4"/>
  <c r="C345" i="1"/>
  <c r="E293" i="9"/>
  <c r="B294" i="9"/>
  <c r="D636" i="4"/>
  <c r="F528" i="4"/>
  <c r="C522" i="1"/>
  <c r="H478" i="1"/>
  <c r="G478" i="1"/>
  <c r="H1153" i="1"/>
  <c r="G1153" i="1"/>
  <c r="G299" i="9"/>
  <c r="E299" i="9" s="1"/>
  <c r="D285" i="1" l="1"/>
  <c r="E413" i="4"/>
  <c r="E414" i="4" s="1"/>
  <c r="D409" i="1" s="1"/>
  <c r="E290" i="4"/>
  <c r="D286" i="1" s="1"/>
  <c r="D407" i="1"/>
  <c r="C1152" i="1"/>
  <c r="H1152" i="1" s="1"/>
  <c r="G276" i="9"/>
  <c r="E276" i="9" s="1"/>
  <c r="C984" i="1"/>
  <c r="F6" i="5"/>
  <c r="G282" i="9"/>
  <c r="E282" i="9" s="1"/>
  <c r="B282" i="9" s="1"/>
  <c r="G985" i="1"/>
  <c r="H9" i="3"/>
  <c r="K3" i="9" s="1"/>
  <c r="G1435" i="1"/>
  <c r="H1518" i="1"/>
  <c r="G1518" i="1"/>
  <c r="H11" i="3"/>
  <c r="N3" i="9" s="1"/>
  <c r="F407" i="4"/>
  <c r="C402" i="1"/>
  <c r="G147" i="1"/>
  <c r="H147" i="1"/>
  <c r="F408" i="4"/>
  <c r="C403" i="1"/>
  <c r="G522" i="1"/>
  <c r="H522" i="1"/>
  <c r="H1046" i="1"/>
  <c r="G1046" i="1"/>
  <c r="F636" i="4"/>
  <c r="C630" i="1"/>
  <c r="E298" i="9"/>
  <c r="B299" i="9"/>
  <c r="H984" i="1"/>
  <c r="G984" i="1"/>
  <c r="G345" i="1"/>
  <c r="H345" i="1"/>
  <c r="C286" i="1"/>
  <c r="G293" i="1"/>
  <c r="H293" i="1"/>
  <c r="G629" i="1"/>
  <c r="H629" i="1"/>
  <c r="G2" i="1"/>
  <c r="H2" i="1"/>
  <c r="D639" i="4"/>
  <c r="F412" i="4"/>
  <c r="C407" i="1"/>
  <c r="D633" i="1"/>
  <c r="D291" i="4"/>
  <c r="F289" i="4"/>
  <c r="D413" i="4"/>
  <c r="D414" i="4" s="1"/>
  <c r="C285" i="1"/>
  <c r="H8" i="3" l="1"/>
  <c r="M3" i="9" s="1"/>
  <c r="E415" i="4"/>
  <c r="D410" i="1" s="1"/>
  <c r="F290" i="4"/>
  <c r="D408" i="1"/>
  <c r="E640" i="4"/>
  <c r="G1152" i="1"/>
  <c r="I9" i="3"/>
  <c r="I11" i="3"/>
  <c r="D640" i="4"/>
  <c r="D641" i="4" s="1"/>
  <c r="D415" i="4"/>
  <c r="F413" i="4"/>
  <c r="C408" i="1"/>
  <c r="F639" i="4"/>
  <c r="C633" i="1"/>
  <c r="G407" i="1"/>
  <c r="H407" i="1"/>
  <c r="F291" i="4"/>
  <c r="C287" i="1"/>
  <c r="G286" i="1"/>
  <c r="H286" i="1"/>
  <c r="G402" i="1"/>
  <c r="H402" i="1"/>
  <c r="G630" i="1"/>
  <c r="H630" i="1"/>
  <c r="E275" i="9"/>
  <c r="B276" i="9"/>
  <c r="G285" i="1"/>
  <c r="H285" i="1"/>
  <c r="G403" i="1"/>
  <c r="H403" i="1"/>
  <c r="F414" i="4"/>
  <c r="C409" i="1"/>
  <c r="I8" i="3" l="1"/>
  <c r="D634" i="1"/>
  <c r="E641" i="4"/>
  <c r="F641" i="4" s="1"/>
  <c r="E642" i="4"/>
  <c r="C635" i="1"/>
  <c r="G408" i="1"/>
  <c r="H408" i="1"/>
  <c r="G409" i="1"/>
  <c r="H409" i="1"/>
  <c r="F415" i="4"/>
  <c r="C410" i="1"/>
  <c r="G287" i="1"/>
  <c r="H287" i="1"/>
  <c r="G633" i="1"/>
  <c r="H633" i="1"/>
  <c r="D642" i="4"/>
  <c r="F640" i="4"/>
  <c r="C634" i="1"/>
  <c r="E646" i="4" l="1"/>
  <c r="D636" i="1"/>
  <c r="D635" i="1"/>
  <c r="H635" i="1" s="1"/>
  <c r="E645" i="4"/>
  <c r="D646" i="4"/>
  <c r="F642" i="4"/>
  <c r="C636" i="1"/>
  <c r="H410" i="1"/>
  <c r="G410" i="1"/>
  <c r="H634" i="1"/>
  <c r="G634" i="1"/>
  <c r="D645" i="4"/>
  <c r="G635" i="1" l="1"/>
  <c r="D639" i="1"/>
  <c r="I18" i="3"/>
  <c r="I19" i="3"/>
  <c r="D640" i="1"/>
  <c r="H636" i="1"/>
  <c r="G636" i="1"/>
  <c r="F645" i="4"/>
  <c r="H18" i="3"/>
  <c r="C639" i="1"/>
  <c r="F646" i="4"/>
  <c r="H19" i="3"/>
  <c r="C640" i="1"/>
  <c r="H7" i="3" l="1"/>
  <c r="J3" i="9" s="1"/>
  <c r="H639" i="1"/>
  <c r="G639" i="1"/>
  <c r="G640" i="1"/>
  <c r="H640" i="1"/>
  <c r="I7" i="3" l="1"/>
  <c r="M272" i="9"/>
  <c r="L272" i="9"/>
  <c r="G18" i="9"/>
  <c r="H18" i="9"/>
  <c r="I17" i="9"/>
  <c r="M16" i="9"/>
  <c r="H15" i="9"/>
  <c r="J8" i="9"/>
  <c r="I9" i="9"/>
  <c r="J9" i="9"/>
  <c r="J6" i="9"/>
  <c r="I11" i="9"/>
  <c r="K6" i="9"/>
  <c r="J11" i="9"/>
  <c r="G16" i="9"/>
  <c r="L15" i="9"/>
  <c r="I13" i="9"/>
  <c r="K11" i="9"/>
  <c r="J12" i="9"/>
  <c r="J5" i="9"/>
  <c r="I7" i="9"/>
  <c r="K13" i="9"/>
  <c r="J7" i="9"/>
  <c r="I12" i="9"/>
  <c r="M15" i="9"/>
  <c r="G17" i="9"/>
  <c r="H16" i="9"/>
  <c r="K7" i="9"/>
  <c r="G15" i="9"/>
  <c r="I6" i="9"/>
  <c r="K12" i="9"/>
  <c r="K9" i="9"/>
  <c r="I8" i="9"/>
  <c r="H17" i="9"/>
  <c r="L16" i="9"/>
  <c r="I5" i="9"/>
  <c r="J17" i="9"/>
  <c r="K8" i="9"/>
  <c r="J13" i="9"/>
  <c r="K5" i="9"/>
  <c r="J10" i="9"/>
  <c r="K10" i="9"/>
  <c r="F16" i="9" l="1"/>
  <c r="E15" i="9"/>
  <c r="E18" i="9"/>
  <c r="B18" i="9" s="1"/>
  <c r="E6" i="9"/>
  <c r="B6" i="9" s="1"/>
  <c r="E7" i="9"/>
  <c r="B7" i="9" s="1"/>
  <c r="E13" i="9"/>
  <c r="B13" i="9" s="1"/>
  <c r="E9" i="9"/>
  <c r="B9" i="9" s="1"/>
  <c r="E10" i="9"/>
  <c r="B10" i="9" s="1"/>
  <c r="E8" i="9"/>
  <c r="B8" i="9" s="1"/>
  <c r="E5" i="9"/>
  <c r="E12" i="9"/>
  <c r="B12" i="9" s="1"/>
  <c r="F15" i="9"/>
  <c r="E11" i="9"/>
  <c r="B11" i="9" s="1"/>
  <c r="E16" i="9"/>
  <c r="E17" i="9"/>
  <c r="B17" i="9" s="1"/>
  <c r="F272" i="9"/>
  <c r="B16" i="9" l="1"/>
  <c r="F14" i="9"/>
  <c r="B15" i="9"/>
  <c r="B272" i="9"/>
  <c r="F19" i="9"/>
  <c r="E14"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<sst xmlns="http://schemas.openxmlformats.org/spreadsheetml/2006/main" count="4312" uniqueCount="3393">
  <si>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</si>
  <si>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</si>
  <si>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</si>
  <si>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</si>
  <si>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</si>
  <si>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</si>
  <si>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</si>
  <si>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</si>
  <si>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</si>
  <si>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</si>
  <si>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</si>
  <si>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</si>
  <si>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</si>
  <si>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</si>
  <si>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</si>
  <si>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</si>
  <si>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</si>
  <si>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</si>
  <si>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</si>
  <si>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</si>
  <si>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</si>
  <si>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</si>
  <si>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</si>
  <si>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</si>
  <si>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</si>
  <si>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</si>
  <si>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</si>
  <si>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</si>
  <si>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</si>
  <si>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</si>
  <si>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</si>
  <si>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FUŽINE</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</si>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</sst>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12416080</v>
      </c>
      <c r="D2" s="6">
        <f>'PR-RAS'!E6</f>
        <v>17739996.220000003</v>
      </c>
      <c r="E2" s="6">
        <v>0</v>
      </c>
      <c r="F2" s="6">
        <v>0</v>
      </c>
      <c r="G2" s="7">
        <f t="shared" ref="G2:G264" si="0">(B2/1000)*(C2*1+D2*2)</f>
        <v>47896.072440000004</v>
      </c>
      <c r="H2" s="7">
        <f t="shared" ref="H2:H264" si="1">ABS(C2-ROUND(C2,0))+ABS(D2-ROUND(D2,0))</f>
        <v>0.2200000025331974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3483724</v>
      </c>
      <c r="D3" s="1">
        <f>'PR-RAS'!E7</f>
        <v>8463739.4299999997</v>
      </c>
      <c r="E3" s="1">
        <v>0</v>
      </c>
      <c r="F3" s="1">
        <v>0</v>
      </c>
      <c r="G3" s="2">
        <f t="shared" si="0"/>
        <v>40822.405720000002</v>
      </c>
      <c r="H3" s="2">
        <f t="shared" si="1"/>
        <v>0.42999999970197678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2714692</v>
      </c>
      <c r="D4" s="1">
        <f>'PR-RAS'!E8</f>
        <v>5968762.1200000001</v>
      </c>
      <c r="E4" s="1">
        <v>0</v>
      </c>
      <c r="F4" s="1">
        <v>0</v>
      </c>
      <c r="G4" s="2">
        <f t="shared" si="0"/>
        <v>43956.648720000005</v>
      </c>
      <c r="H4" s="2">
        <f t="shared" si="1"/>
        <v>0.12000000011175871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2688691</v>
      </c>
      <c r="D5" s="1">
        <f>'PR-RAS'!E9</f>
        <v>5830778.7999999998</v>
      </c>
      <c r="E5" s="1">
        <v>0</v>
      </c>
      <c r="F5" s="1">
        <v>0</v>
      </c>
      <c r="G5" s="2">
        <f t="shared" si="0"/>
        <v>57400.994400000003</v>
      </c>
      <c r="H5" s="2">
        <f t="shared" si="1"/>
        <v>0.20000000018626451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322363</v>
      </c>
      <c r="D6" s="1">
        <f>'PR-RAS'!E10</f>
        <v>315652.07</v>
      </c>
      <c r="E6" s="1">
        <v>0</v>
      </c>
      <c r="F6" s="1">
        <v>0</v>
      </c>
      <c r="G6" s="2">
        <f t="shared" si="0"/>
        <v>4768.3357000000005</v>
      </c>
      <c r="H6" s="2">
        <f t="shared" si="1"/>
        <v>7.0000000006984919E-2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120623</v>
      </c>
      <c r="D7" s="1">
        <f>'PR-RAS'!E11</f>
        <v>142251.49</v>
      </c>
      <c r="E7" s="1">
        <v>0</v>
      </c>
      <c r="F7" s="1">
        <v>0</v>
      </c>
      <c r="G7" s="2">
        <f t="shared" si="0"/>
        <v>2430.7558800000002</v>
      </c>
      <c r="H7" s="2">
        <f t="shared" si="1"/>
        <v>0.48999999999068677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5679</v>
      </c>
      <c r="D8" s="1">
        <f>'PR-RAS'!E12</f>
        <v>3218.92</v>
      </c>
      <c r="E8" s="1">
        <v>0</v>
      </c>
      <c r="F8" s="1">
        <v>0</v>
      </c>
      <c r="G8" s="2">
        <f t="shared" si="0"/>
        <v>84.817880000000002</v>
      </c>
      <c r="H8" s="2">
        <f t="shared" si="1"/>
        <v>7.999999999992724E-2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80167</v>
      </c>
      <c r="D9" s="1">
        <f>'PR-RAS'!E13</f>
        <v>132739.54999999999</v>
      </c>
      <c r="E9" s="1">
        <v>0</v>
      </c>
      <c r="F9" s="1">
        <v>0</v>
      </c>
      <c r="G9" s="2">
        <f t="shared" si="0"/>
        <v>2765.1687999999999</v>
      </c>
      <c r="H9" s="2">
        <f t="shared" si="1"/>
        <v>0.45000000001164153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502831</v>
      </c>
      <c r="D11" s="1">
        <f>'PR-RAS'!E15</f>
        <v>455878.71</v>
      </c>
      <c r="E11" s="1">
        <v>0</v>
      </c>
      <c r="F11" s="1">
        <v>0</v>
      </c>
      <c r="G11" s="2">
        <f t="shared" si="0"/>
        <v>14145.8842</v>
      </c>
      <c r="H11" s="2">
        <f t="shared" si="1"/>
        <v>0.28999999997904524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713932</v>
      </c>
      <c r="D19" s="1">
        <f>'PR-RAS'!E23</f>
        <v>2403750.7199999997</v>
      </c>
      <c r="E19" s="1">
        <v>0</v>
      </c>
      <c r="F19" s="1">
        <v>0</v>
      </c>
      <c r="G19" s="2">
        <f t="shared" si="0"/>
        <v>99385.801919999984</v>
      </c>
      <c r="H19" s="2">
        <f t="shared" si="1"/>
        <v>0.28000000026077032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465793</v>
      </c>
      <c r="D20" s="1">
        <f>'PR-RAS'!E24</f>
        <v>396295.73</v>
      </c>
      <c r="E20" s="1">
        <v>0</v>
      </c>
      <c r="F20" s="1">
        <v>0</v>
      </c>
      <c r="G20" s="2">
        <f t="shared" si="0"/>
        <v>23909.30474</v>
      </c>
      <c r="H20" s="2">
        <f t="shared" si="1"/>
        <v>0.27000000001862645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248139</v>
      </c>
      <c r="D23" s="1">
        <f>'PR-RAS'!E27</f>
        <v>2007454.99</v>
      </c>
      <c r="E23" s="1">
        <v>0</v>
      </c>
      <c r="F23" s="1">
        <v>0</v>
      </c>
      <c r="G23" s="2">
        <f t="shared" si="0"/>
        <v>93787.077560000005</v>
      </c>
      <c r="H23" s="2">
        <f t="shared" si="1"/>
        <v>1.0000000009313226E-2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55100</v>
      </c>
      <c r="D25" s="1">
        <f>'PR-RAS'!E29</f>
        <v>91226.59</v>
      </c>
      <c r="E25" s="1">
        <v>0</v>
      </c>
      <c r="F25" s="1">
        <v>0</v>
      </c>
      <c r="G25" s="2">
        <f t="shared" si="0"/>
        <v>5701.2763199999999</v>
      </c>
      <c r="H25" s="2">
        <f t="shared" si="1"/>
        <v>0.41000000000349246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51353</v>
      </c>
      <c r="D27" s="1">
        <f>'PR-RAS'!E31</f>
        <v>91226.59</v>
      </c>
      <c r="E27" s="1">
        <v>0</v>
      </c>
      <c r="F27" s="1">
        <v>0</v>
      </c>
      <c r="G27" s="2">
        <f t="shared" si="0"/>
        <v>6078.9606799999992</v>
      </c>
      <c r="H27" s="2">
        <f t="shared" si="1"/>
        <v>0.41000000000349246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3747</v>
      </c>
      <c r="D29" s="1">
        <f>'PR-RAS'!E33</f>
        <v>0</v>
      </c>
      <c r="E29" s="1">
        <v>0</v>
      </c>
      <c r="F29" s="1">
        <v>0</v>
      </c>
      <c r="G29" s="2">
        <f t="shared" si="0"/>
        <v>104.916</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3268236</v>
      </c>
      <c r="D46" s="1">
        <f>'PR-RAS'!E50</f>
        <v>4306247.66</v>
      </c>
      <c r="E46" s="1">
        <v>0</v>
      </c>
      <c r="F46" s="1">
        <v>0</v>
      </c>
      <c r="G46" s="2">
        <f t="shared" si="0"/>
        <v>534632.9094</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1094479</v>
      </c>
      <c r="D55" s="1">
        <f>'PR-RAS'!E59</f>
        <v>4196836.92</v>
      </c>
      <c r="E55" s="1">
        <v>0</v>
      </c>
      <c r="F55" s="1">
        <v>0</v>
      </c>
      <c r="G55" s="2">
        <f t="shared" si="0"/>
        <v>512360.25335999997</v>
      </c>
      <c r="H55" s="2">
        <f t="shared" si="1"/>
        <v>8.0000000074505806E-2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717812</v>
      </c>
      <c r="D56" s="1">
        <f>'PR-RAS'!E60</f>
        <v>617533.69999999995</v>
      </c>
      <c r="E56" s="1">
        <v>0</v>
      </c>
      <c r="F56" s="1">
        <v>0</v>
      </c>
      <c r="G56" s="2">
        <f t="shared" si="0"/>
        <v>107408.367</v>
      </c>
      <c r="H56" s="2">
        <f t="shared" si="1"/>
        <v>0.30000000004656613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376667</v>
      </c>
      <c r="D57" s="1">
        <f>'PR-RAS'!E61</f>
        <v>3579303.22</v>
      </c>
      <c r="E57" s="1">
        <v>0</v>
      </c>
      <c r="F57" s="1">
        <v>0</v>
      </c>
      <c r="G57" s="2">
        <f t="shared" si="0"/>
        <v>421975.31264000002</v>
      </c>
      <c r="H57" s="2">
        <f t="shared" si="1"/>
        <v>0.22000000020489097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501420</v>
      </c>
      <c r="D58" s="1">
        <f>'PR-RAS'!E62</f>
        <v>106410.74</v>
      </c>
      <c r="E58" s="1">
        <v>0</v>
      </c>
      <c r="F58" s="1">
        <v>0</v>
      </c>
      <c r="G58" s="2">
        <f t="shared" si="0"/>
        <v>40711.764360000001</v>
      </c>
      <c r="H58" s="2">
        <f t="shared" si="1"/>
        <v>0.25999999999476131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329656</v>
      </c>
      <c r="D59" s="1">
        <f>'PR-RAS'!E63</f>
        <v>106410.74</v>
      </c>
      <c r="E59" s="1">
        <v>0</v>
      </c>
      <c r="F59" s="1">
        <v>0</v>
      </c>
      <c r="G59" s="2">
        <f t="shared" si="0"/>
        <v>31463.69384</v>
      </c>
      <c r="H59" s="2">
        <f t="shared" si="1"/>
        <v>0.25999999999476131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171764</v>
      </c>
      <c r="D60" s="1">
        <f>'PR-RAS'!E64</f>
        <v>0</v>
      </c>
      <c r="E60" s="1">
        <v>0</v>
      </c>
      <c r="F60" s="1">
        <v>0</v>
      </c>
      <c r="G60" s="2">
        <f t="shared" si="0"/>
        <v>10134.075999999999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24622</v>
      </c>
      <c r="D64" s="1">
        <f>'PR-RAS'!E68</f>
        <v>3000</v>
      </c>
      <c r="E64" s="1">
        <v>0</v>
      </c>
      <c r="F64" s="1">
        <v>0</v>
      </c>
      <c r="G64" s="2">
        <f t="shared" si="0"/>
        <v>1929.1859999999999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24622</v>
      </c>
      <c r="D65" s="1">
        <f>'PR-RAS'!E69</f>
        <v>3000</v>
      </c>
      <c r="E65" s="1">
        <v>0</v>
      </c>
      <c r="F65" s="1">
        <v>0</v>
      </c>
      <c r="G65" s="2">
        <f t="shared" si="0"/>
        <v>1959.808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1647715</v>
      </c>
      <c r="D70" s="1">
        <f>'PR-RAS'!E74</f>
        <v>0</v>
      </c>
      <c r="E70" s="1">
        <v>0</v>
      </c>
      <c r="F70" s="1">
        <v>0</v>
      </c>
      <c r="G70" s="2">
        <f t="shared" si="0"/>
        <v>113692.33500000001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160413</v>
      </c>
      <c r="D71" s="1">
        <f>'PR-RAS'!E75</f>
        <v>0</v>
      </c>
      <c r="E71" s="1">
        <v>0</v>
      </c>
      <c r="F71" s="1">
        <v>0</v>
      </c>
      <c r="G71" s="2">
        <f t="shared" si="0"/>
        <v>11228.910000000002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1487302</v>
      </c>
      <c r="D72" s="1">
        <f>'PR-RAS'!E76</f>
        <v>0</v>
      </c>
      <c r="E72" s="1">
        <v>0</v>
      </c>
      <c r="F72" s="1">
        <v>0</v>
      </c>
      <c r="G72" s="2">
        <f t="shared" si="0"/>
        <v>105598.442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1374131</v>
      </c>
      <c r="D78" s="1">
        <f>'PR-RAS'!E82</f>
        <v>1092878.0300000003</v>
      </c>
      <c r="E78" s="1">
        <v>0</v>
      </c>
      <c r="F78" s="1">
        <v>0</v>
      </c>
      <c r="G78" s="2">
        <f t="shared" si="0"/>
        <v>274111.30362000002</v>
      </c>
      <c r="H78" s="2">
        <f t="shared" si="1"/>
        <v>3.0000000260770321E-2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5239</v>
      </c>
      <c r="D79" s="1">
        <f>'PR-RAS'!E83</f>
        <v>2866.32</v>
      </c>
      <c r="E79" s="1">
        <v>0</v>
      </c>
      <c r="F79" s="1">
        <v>0</v>
      </c>
      <c r="G79" s="2">
        <f t="shared" si="0"/>
        <v>855.78791999999999</v>
      </c>
      <c r="H79" s="2">
        <f t="shared" si="1"/>
        <v>0.32000000000016371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0.27</v>
      </c>
      <c r="E81" s="1">
        <v>0</v>
      </c>
      <c r="F81" s="1">
        <v>0</v>
      </c>
      <c r="G81" s="2">
        <f t="shared" si="0"/>
        <v>0.20320000000000002</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5237</v>
      </c>
      <c r="D82" s="1">
        <f>'PR-RAS'!E86</f>
        <v>2866.05</v>
      </c>
      <c r="E82" s="1">
        <v>0</v>
      </c>
      <c r="F82" s="1">
        <v>0</v>
      </c>
      <c r="G82" s="2">
        <f t="shared" si="0"/>
        <v>888.49710000000005</v>
      </c>
      <c r="H82" s="2">
        <f t="shared" si="1"/>
        <v>5.0000000000181899E-2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1368892</v>
      </c>
      <c r="D87" s="1">
        <f>'PR-RAS'!E91</f>
        <v>1090011.7100000002</v>
      </c>
      <c r="E87" s="1">
        <v>0</v>
      </c>
      <c r="F87" s="1">
        <v>0</v>
      </c>
      <c r="G87" s="2">
        <f t="shared" si="0"/>
        <v>305206.72612000001</v>
      </c>
      <c r="H87" s="2">
        <f t="shared" si="1"/>
        <v>0.28999999980442226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6298</v>
      </c>
      <c r="D88" s="1">
        <f>'PR-RAS'!E92</f>
        <v>6280.68</v>
      </c>
      <c r="E88" s="1">
        <v>0</v>
      </c>
      <c r="F88" s="1">
        <v>0</v>
      </c>
      <c r="G88" s="2">
        <f t="shared" si="0"/>
        <v>1640.76432</v>
      </c>
      <c r="H88" s="2">
        <f t="shared" si="1"/>
        <v>0.31999999999970896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622968</v>
      </c>
      <c r="D89" s="1">
        <f>'PR-RAS'!E93</f>
        <v>579754.14</v>
      </c>
      <c r="E89" s="1">
        <v>0</v>
      </c>
      <c r="F89" s="1">
        <v>0</v>
      </c>
      <c r="G89" s="2">
        <f t="shared" si="0"/>
        <v>156857.91264</v>
      </c>
      <c r="H89" s="2">
        <f t="shared" si="1"/>
        <v>0.14000000001396984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739411</v>
      </c>
      <c r="D90" s="1">
        <f>'PR-RAS'!E94</f>
        <v>503676.88</v>
      </c>
      <c r="E90" s="1">
        <v>0</v>
      </c>
      <c r="F90" s="1">
        <v>0</v>
      </c>
      <c r="G90" s="2">
        <f t="shared" si="0"/>
        <v>155462.06364000001</v>
      </c>
      <c r="H90" s="2">
        <f t="shared" si="1"/>
        <v>0.11999999999534339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215</v>
      </c>
      <c r="D93" s="1">
        <f>'PR-RAS'!E97</f>
        <v>300.01</v>
      </c>
      <c r="E93" s="1">
        <v>0</v>
      </c>
      <c r="F93" s="1">
        <v>0</v>
      </c>
      <c r="G93" s="2">
        <f t="shared" si="0"/>
        <v>74.981839999999991</v>
      </c>
      <c r="H93" s="2">
        <f t="shared" si="1"/>
        <v>9.9999999999909051E-3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4229068</v>
      </c>
      <c r="D102" s="1">
        <f>'PR-RAS'!E106</f>
        <v>3787503.16</v>
      </c>
      <c r="E102" s="1">
        <v>0</v>
      </c>
      <c r="F102" s="1">
        <v>0</v>
      </c>
      <c r="G102" s="2">
        <f t="shared" si="0"/>
        <v>1192211.5063200002</v>
      </c>
      <c r="H102" s="2">
        <f t="shared" si="1"/>
        <v>0.16000000014901161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143717</v>
      </c>
      <c r="D103" s="1">
        <f>'PR-RAS'!E107</f>
        <v>127327.79000000001</v>
      </c>
      <c r="E103" s="1">
        <v>0</v>
      </c>
      <c r="F103" s="1">
        <v>0</v>
      </c>
      <c r="G103" s="2">
        <f t="shared" si="0"/>
        <v>40634.00316</v>
      </c>
      <c r="H103" s="2">
        <f t="shared" si="1"/>
        <v>0.20999999999185093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114123</v>
      </c>
      <c r="D105" s="1">
        <f>'PR-RAS'!E109</f>
        <v>84701.35</v>
      </c>
      <c r="E105" s="1">
        <v>0</v>
      </c>
      <c r="F105" s="1">
        <v>0</v>
      </c>
      <c r="G105" s="2">
        <f t="shared" si="0"/>
        <v>29486.6728</v>
      </c>
      <c r="H105" s="2">
        <f t="shared" si="1"/>
        <v>0.35000000000582077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690</v>
      </c>
      <c r="D106" s="1">
        <f>'PR-RAS'!E110</f>
        <v>58.3</v>
      </c>
      <c r="E106" s="1">
        <v>0</v>
      </c>
      <c r="F106" s="1">
        <v>0</v>
      </c>
      <c r="G106" s="2">
        <f t="shared" si="0"/>
        <v>84.692999999999998</v>
      </c>
      <c r="H106" s="2">
        <f t="shared" si="1"/>
        <v>0.29999999999999716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28904</v>
      </c>
      <c r="D107" s="1">
        <f>'PR-RAS'!E111</f>
        <v>42568.14</v>
      </c>
      <c r="E107" s="1">
        <v>0</v>
      </c>
      <c r="F107" s="1">
        <v>0</v>
      </c>
      <c r="G107" s="2">
        <f t="shared" si="0"/>
        <v>12088.269679999999</v>
      </c>
      <c r="H107" s="2">
        <f t="shared" si="1"/>
        <v>0.13999999999941792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1461345</v>
      </c>
      <c r="D108" s="1">
        <f>'PR-RAS'!E112</f>
        <v>1376403.2400000002</v>
      </c>
      <c r="E108" s="1">
        <v>0</v>
      </c>
      <c r="F108" s="1">
        <v>0</v>
      </c>
      <c r="G108" s="2">
        <f t="shared" si="0"/>
        <v>450914.20836000005</v>
      </c>
      <c r="H108" s="2">
        <f t="shared" si="1"/>
        <v>0.24000000022351742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247</v>
      </c>
      <c r="D110" s="1">
        <f>'PR-RAS'!E114</f>
        <v>2395.6799999999998</v>
      </c>
      <c r="E110" s="1">
        <v>0</v>
      </c>
      <c r="F110" s="1">
        <v>0</v>
      </c>
      <c r="G110" s="2">
        <f t="shared" si="0"/>
        <v>549.18124</v>
      </c>
      <c r="H110" s="2">
        <f t="shared" si="1"/>
        <v>0.32000000000016371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967600</v>
      </c>
      <c r="D111" s="1">
        <f>'PR-RAS'!E115</f>
        <v>850568.55</v>
      </c>
      <c r="E111" s="1">
        <v>0</v>
      </c>
      <c r="F111" s="1">
        <v>0</v>
      </c>
      <c r="G111" s="2">
        <f t="shared" si="0"/>
        <v>293561.08100000001</v>
      </c>
      <c r="H111" s="2">
        <f t="shared" si="1"/>
        <v>0.44999999995343387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493498</v>
      </c>
      <c r="D113" s="1">
        <f>'PR-RAS'!E117</f>
        <v>523439.01</v>
      </c>
      <c r="E113" s="1">
        <v>0</v>
      </c>
      <c r="F113" s="1">
        <v>0</v>
      </c>
      <c r="G113" s="2">
        <f t="shared" si="0"/>
        <v>172522.11424</v>
      </c>
      <c r="H113" s="2">
        <f t="shared" si="1"/>
        <v>1.0000000009313226E-2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2624006</v>
      </c>
      <c r="D116" s="1">
        <f>'PR-RAS'!E120</f>
        <v>2283772.13</v>
      </c>
      <c r="E116" s="1">
        <v>0</v>
      </c>
      <c r="F116" s="1">
        <v>0</v>
      </c>
      <c r="G116" s="2">
        <f t="shared" si="0"/>
        <v>827028.27989999996</v>
      </c>
      <c r="H116" s="2">
        <f t="shared" si="1"/>
        <v>0.12999999988824129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407464</v>
      </c>
      <c r="D117" s="1">
        <f>'PR-RAS'!E121</f>
        <v>214718.14</v>
      </c>
      <c r="E117" s="1">
        <v>0</v>
      </c>
      <c r="F117" s="1">
        <v>0</v>
      </c>
      <c r="G117" s="2">
        <f t="shared" si="0"/>
        <v>97080.432480000003</v>
      </c>
      <c r="H117" s="2">
        <f t="shared" si="1"/>
        <v>0.14000000001396984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2216542</v>
      </c>
      <c r="D118" s="1">
        <f>'PR-RAS'!E122</f>
        <v>2069053.99</v>
      </c>
      <c r="E118" s="1">
        <v>0</v>
      </c>
      <c r="F118" s="1">
        <v>0</v>
      </c>
      <c r="G118" s="2">
        <f t="shared" si="0"/>
        <v>743494.04766000004</v>
      </c>
      <c r="H118" s="2">
        <f t="shared" si="1"/>
        <v>1.0000000009313226E-2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60921</v>
      </c>
      <c r="D120" s="1">
        <f>'PR-RAS'!E124</f>
        <v>89627.94</v>
      </c>
      <c r="E120" s="1">
        <v>0</v>
      </c>
      <c r="F120" s="1">
        <v>0</v>
      </c>
      <c r="G120" s="2">
        <f t="shared" si="0"/>
        <v>28581.048719999999</v>
      </c>
      <c r="H120" s="2">
        <f t="shared" si="1"/>
        <v>5.9999999997671694E-2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60921</v>
      </c>
      <c r="D121" s="1">
        <f>'PR-RAS'!E125</f>
        <v>51401.94</v>
      </c>
      <c r="E121" s="1">
        <v>0</v>
      </c>
      <c r="F121" s="1">
        <v>0</v>
      </c>
      <c r="G121" s="2">
        <f t="shared" si="0"/>
        <v>19646.9856</v>
      </c>
      <c r="H121" s="2">
        <f t="shared" si="1"/>
        <v>5.9999999997671694E-2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60921</v>
      </c>
      <c r="D123" s="1">
        <f>'PR-RAS'!E127</f>
        <v>51401.94</v>
      </c>
      <c r="E123" s="1">
        <v>0</v>
      </c>
      <c r="F123" s="1">
        <v>0</v>
      </c>
      <c r="G123" s="2">
        <f t="shared" si="0"/>
        <v>19974.435359999999</v>
      </c>
      <c r="H123" s="2">
        <f t="shared" si="1"/>
        <v>5.9999999997671694E-2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38226</v>
      </c>
      <c r="E124" s="1">
        <v>0</v>
      </c>
      <c r="F124" s="1">
        <v>0</v>
      </c>
      <c r="G124" s="2">
        <f t="shared" si="0"/>
        <v>9403.5959999999995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38226</v>
      </c>
      <c r="E125" s="1">
        <v>0</v>
      </c>
      <c r="F125" s="1">
        <v>0</v>
      </c>
      <c r="G125" s="2">
        <f t="shared" si="0"/>
        <v>9480.0480000000007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13906065</v>
      </c>
      <c r="D147" s="1">
        <f>'PR-RAS'!E151</f>
        <v>11935025.279999997</v>
      </c>
      <c r="E147" s="1">
        <v>0</v>
      </c>
      <c r="F147" s="1">
        <v>0</v>
      </c>
      <c r="G147" s="2">
        <f t="shared" si="0"/>
        <v>5515312.8717599986</v>
      </c>
      <c r="H147" s="2">
        <f t="shared" si="1"/>
        <v>0.2799999974668026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2634655</v>
      </c>
      <c r="D148" s="1">
        <f>'PR-RAS'!E152</f>
        <v>2492121.67</v>
      </c>
      <c r="E148" s="1">
        <v>0</v>
      </c>
      <c r="F148" s="1">
        <v>0</v>
      </c>
      <c r="G148" s="2">
        <f t="shared" si="0"/>
        <v>1119978.0559799999</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2061617</v>
      </c>
      <c r="D149" s="1">
        <f>'PR-RAS'!E153</f>
        <v>2092515.77</v>
      </c>
      <c r="E149" s="1">
        <v>0</v>
      </c>
      <c r="F149" s="1">
        <v>0</v>
      </c>
      <c r="G149" s="2">
        <f t="shared" si="0"/>
        <v>924503.98391999991</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2061617</v>
      </c>
      <c r="D150" s="1">
        <f>'PR-RAS'!E154</f>
        <v>2092515.77</v>
      </c>
      <c r="E150" s="1">
        <v>0</v>
      </c>
      <c r="F150" s="1">
        <v>0</v>
      </c>
      <c r="G150" s="2">
        <f t="shared" si="0"/>
        <v>930750.63245999999</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89600</v>
      </c>
      <c r="D154" s="1">
        <f>'PR-RAS'!E158</f>
        <v>107800</v>
      </c>
      <c r="E154" s="1">
        <v>0</v>
      </c>
      <c r="F154" s="1">
        <v>0</v>
      </c>
      <c r="G154" s="2">
        <f t="shared" si="0"/>
        <v>46695.6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483438</v>
      </c>
      <c r="D155" s="1">
        <f>'PR-RAS'!E159</f>
        <v>291805.90000000002</v>
      </c>
      <c r="E155" s="1">
        <v>0</v>
      </c>
      <c r="F155" s="1">
        <v>0</v>
      </c>
      <c r="G155" s="2">
        <f t="shared" si="0"/>
        <v>164325.6692</v>
      </c>
      <c r="H155" s="2">
        <f t="shared" si="1"/>
        <v>9.9999999976716936E-2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155806</v>
      </c>
      <c r="D156" s="1">
        <f>'PR-RAS'!E160</f>
        <v>0</v>
      </c>
      <c r="E156" s="1">
        <v>0</v>
      </c>
      <c r="F156" s="1">
        <v>0</v>
      </c>
      <c r="G156" s="2">
        <f t="shared" si="0"/>
        <v>24149.93</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327632</v>
      </c>
      <c r="D157" s="1">
        <f>'PR-RAS'!E161</f>
        <v>291805.90000000002</v>
      </c>
      <c r="E157" s="1">
        <v>0</v>
      </c>
      <c r="F157" s="1">
        <v>0</v>
      </c>
      <c r="G157" s="2">
        <f t="shared" si="0"/>
        <v>142154.03280000002</v>
      </c>
      <c r="H157" s="2">
        <f t="shared" si="1"/>
        <v>9.9999999976716936E-2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6020401</v>
      </c>
      <c r="D159" s="1">
        <f>'PR-RAS'!E163</f>
        <v>5591178.3899999997</v>
      </c>
      <c r="E159" s="1">
        <v>0</v>
      </c>
      <c r="F159" s="1">
        <v>0</v>
      </c>
      <c r="G159" s="2">
        <f t="shared" si="0"/>
        <v>2718035.7292400002</v>
      </c>
      <c r="H159" s="2">
        <f t="shared" si="1"/>
        <v>0.38999999966472387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90280</v>
      </c>
      <c r="D160" s="1">
        <f>'PR-RAS'!E164</f>
        <v>115530.01</v>
      </c>
      <c r="E160" s="1">
        <v>0</v>
      </c>
      <c r="F160" s="1">
        <v>0</v>
      </c>
      <c r="G160" s="2">
        <f t="shared" si="0"/>
        <v>51093.063180000005</v>
      </c>
      <c r="H160" s="2">
        <f t="shared" si="1"/>
        <v>9.9999999947613105E-3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489</v>
      </c>
      <c r="D161" s="1">
        <f>'PR-RAS'!E165</f>
        <v>15506.7</v>
      </c>
      <c r="E161" s="1">
        <v>0</v>
      </c>
      <c r="F161" s="1">
        <v>0</v>
      </c>
      <c r="G161" s="2">
        <f t="shared" si="0"/>
        <v>5040.384</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65496</v>
      </c>
      <c r="D162" s="1">
        <f>'PR-RAS'!E166</f>
        <v>74459.61</v>
      </c>
      <c r="E162" s="1">
        <v>0</v>
      </c>
      <c r="F162" s="1">
        <v>0</v>
      </c>
      <c r="G162" s="2">
        <f t="shared" si="0"/>
        <v>34520.850420000002</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24295</v>
      </c>
      <c r="D163" s="1">
        <f>'PR-RAS'!E167</f>
        <v>23839.7</v>
      </c>
      <c r="E163" s="1">
        <v>0</v>
      </c>
      <c r="F163" s="1">
        <v>0</v>
      </c>
      <c r="G163" s="2">
        <f t="shared" si="0"/>
        <v>11659.852799999999</v>
      </c>
      <c r="H163" s="2">
        <f t="shared" si="1"/>
        <v>0.2999999999992724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1724</v>
      </c>
      <c r="E164" s="1">
        <v>0</v>
      </c>
      <c r="F164" s="1">
        <v>0</v>
      </c>
      <c r="G164" s="2">
        <f t="shared" si="0"/>
        <v>562.024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824234</v>
      </c>
      <c r="D165" s="1">
        <f>'PR-RAS'!E169</f>
        <v>941489.25999999989</v>
      </c>
      <c r="E165" s="1">
        <v>0</v>
      </c>
      <c r="F165" s="1">
        <v>0</v>
      </c>
      <c r="G165" s="2">
        <f t="shared" si="0"/>
        <v>443982.85327999992</v>
      </c>
      <c r="H165" s="2">
        <f t="shared" si="1"/>
        <v>0.2599999998928979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205095</v>
      </c>
      <c r="D166" s="1">
        <f>'PR-RAS'!E170</f>
        <v>121537.3</v>
      </c>
      <c r="E166" s="1">
        <v>0</v>
      </c>
      <c r="F166" s="1">
        <v>0</v>
      </c>
      <c r="G166" s="2">
        <f t="shared" si="0"/>
        <v>73947.983999999997</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175919</v>
      </c>
      <c r="D167" s="1">
        <f>'PR-RAS'!E171</f>
        <v>223516.15</v>
      </c>
      <c r="E167" s="1">
        <v>0</v>
      </c>
      <c r="F167" s="1">
        <v>0</v>
      </c>
      <c r="G167" s="2">
        <f t="shared" si="0"/>
        <v>103409.91580000002</v>
      </c>
      <c r="H167" s="2">
        <f t="shared" si="1"/>
        <v>0.14999999999417923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411181</v>
      </c>
      <c r="D168" s="1">
        <f>'PR-RAS'!E172</f>
        <v>551722.23999999999</v>
      </c>
      <c r="E168" s="1">
        <v>0</v>
      </c>
      <c r="F168" s="1">
        <v>0</v>
      </c>
      <c r="G168" s="2">
        <f t="shared" si="0"/>
        <v>252942.45516000001</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28349</v>
      </c>
      <c r="D169" s="1">
        <f>'PR-RAS'!E173</f>
        <v>13032.63</v>
      </c>
      <c r="E169" s="1">
        <v>0</v>
      </c>
      <c r="F169" s="1">
        <v>0</v>
      </c>
      <c r="G169" s="2">
        <f t="shared" si="0"/>
        <v>9141.5956800000004</v>
      </c>
      <c r="H169" s="2">
        <f t="shared" si="1"/>
        <v>0.37000000000080036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3690</v>
      </c>
      <c r="D170" s="1">
        <f>'PR-RAS'!E174</f>
        <v>25694.75</v>
      </c>
      <c r="E170" s="1">
        <v>0</v>
      </c>
      <c r="F170" s="1">
        <v>0</v>
      </c>
      <c r="G170" s="2">
        <f t="shared" si="0"/>
        <v>9308.4355000000014</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5986.19</v>
      </c>
      <c r="E172" s="1">
        <v>0</v>
      </c>
      <c r="F172" s="1">
        <v>0</v>
      </c>
      <c r="G172" s="2">
        <f t="shared" si="0"/>
        <v>2047.2769800000001</v>
      </c>
      <c r="H172" s="2">
        <f t="shared" si="1"/>
        <v>0.18999999999959982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4652297</v>
      </c>
      <c r="D173" s="1">
        <f>'PR-RAS'!E177</f>
        <v>4201422.96</v>
      </c>
      <c r="E173" s="1">
        <v>0</v>
      </c>
      <c r="F173" s="1">
        <v>0</v>
      </c>
      <c r="G173" s="2">
        <f t="shared" si="0"/>
        <v>2245484.5822399999</v>
      </c>
      <c r="H173" s="2">
        <f t="shared" si="1"/>
        <v>4.0000000037252903E-2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170684</v>
      </c>
      <c r="D174" s="1">
        <f>'PR-RAS'!E178</f>
        <v>147268.68</v>
      </c>
      <c r="E174" s="1">
        <v>0</v>
      </c>
      <c r="F174" s="1">
        <v>0</v>
      </c>
      <c r="G174" s="2">
        <f t="shared" si="0"/>
        <v>80483.295279999991</v>
      </c>
      <c r="H174" s="2">
        <f t="shared" si="1"/>
        <v>0.32000000000698492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2721487</v>
      </c>
      <c r="D175" s="1">
        <f>'PR-RAS'!E179</f>
        <v>2476560.0299999998</v>
      </c>
      <c r="E175" s="1">
        <v>0</v>
      </c>
      <c r="F175" s="1">
        <v>0</v>
      </c>
      <c r="G175" s="2">
        <f t="shared" si="0"/>
        <v>1335381.6284399999</v>
      </c>
      <c r="H175" s="2">
        <f t="shared" si="1"/>
        <v>2.9999999795109034E-2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154555</v>
      </c>
      <c r="D176" s="1">
        <f>'PR-RAS'!E180</f>
        <v>159250.07999999999</v>
      </c>
      <c r="E176" s="1">
        <v>0</v>
      </c>
      <c r="F176" s="1">
        <v>0</v>
      </c>
      <c r="G176" s="2">
        <f t="shared" si="0"/>
        <v>82784.652999999991</v>
      </c>
      <c r="H176" s="2">
        <f t="shared" si="1"/>
        <v>7.9999999987194315E-2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160829</v>
      </c>
      <c r="D177" s="1">
        <f>'PR-RAS'!E181</f>
        <v>176281.35</v>
      </c>
      <c r="E177" s="1">
        <v>0</v>
      </c>
      <c r="F177" s="1">
        <v>0</v>
      </c>
      <c r="G177" s="2">
        <f t="shared" si="0"/>
        <v>90356.939199999993</v>
      </c>
      <c r="H177" s="2">
        <f t="shared" si="1"/>
        <v>0.35000000000582077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200053</v>
      </c>
      <c r="D178" s="1">
        <f>'PR-RAS'!E182</f>
        <v>85167.1</v>
      </c>
      <c r="E178" s="1">
        <v>0</v>
      </c>
      <c r="F178" s="1">
        <v>0</v>
      </c>
      <c r="G178" s="2">
        <f t="shared" si="0"/>
        <v>65558.534400000004</v>
      </c>
      <c r="H178" s="2">
        <f t="shared" si="1"/>
        <v>0.10000000000582077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51213</v>
      </c>
      <c r="D179" s="1">
        <f>'PR-RAS'!E183</f>
        <v>97224.93</v>
      </c>
      <c r="E179" s="1">
        <v>0</v>
      </c>
      <c r="F179" s="1">
        <v>0</v>
      </c>
      <c r="G179" s="2">
        <f t="shared" si="0"/>
        <v>43727.989079999992</v>
      </c>
      <c r="H179" s="2">
        <f t="shared" si="1"/>
        <v>7.0000000006984919E-2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676281</v>
      </c>
      <c r="D180" s="1">
        <f>'PR-RAS'!E184</f>
        <v>383542.55</v>
      </c>
      <c r="E180" s="1">
        <v>0</v>
      </c>
      <c r="F180" s="1">
        <v>0</v>
      </c>
      <c r="G180" s="2">
        <f t="shared" si="0"/>
        <v>258362.5319</v>
      </c>
      <c r="H180" s="2">
        <f t="shared" si="1"/>
        <v>0.45000000001164153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261884</v>
      </c>
      <c r="D181" s="1">
        <f>'PR-RAS'!E185</f>
        <v>414539.28</v>
      </c>
      <c r="E181" s="1">
        <v>0</v>
      </c>
      <c r="F181" s="1">
        <v>0</v>
      </c>
      <c r="G181" s="2">
        <f t="shared" si="0"/>
        <v>196373.26079999999</v>
      </c>
      <c r="H181" s="2">
        <f t="shared" si="1"/>
        <v>0.28000000002793968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255311</v>
      </c>
      <c r="D182" s="1">
        <f>'PR-RAS'!E186</f>
        <v>261588.96</v>
      </c>
      <c r="E182" s="1">
        <v>0</v>
      </c>
      <c r="F182" s="1">
        <v>0</v>
      </c>
      <c r="G182" s="2">
        <f t="shared" si="0"/>
        <v>140906.49451999998</v>
      </c>
      <c r="H182" s="2">
        <f t="shared" si="1"/>
        <v>4.0000000008149073E-2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576</v>
      </c>
      <c r="D183" s="1">
        <f>'PR-RAS'!E187</f>
        <v>281.70999999999998</v>
      </c>
      <c r="E183" s="1">
        <v>0</v>
      </c>
      <c r="F183" s="1">
        <v>0</v>
      </c>
      <c r="G183" s="2">
        <f t="shared" si="0"/>
        <v>207.37444000000002</v>
      </c>
      <c r="H183" s="2">
        <f t="shared" si="1"/>
        <v>0.29000000000002046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453014</v>
      </c>
      <c r="D184" s="1">
        <f>'PR-RAS'!E188</f>
        <v>332454.45</v>
      </c>
      <c r="E184" s="1">
        <v>0</v>
      </c>
      <c r="F184" s="1">
        <v>0</v>
      </c>
      <c r="G184" s="2">
        <f t="shared" si="0"/>
        <v>204579.89069999999</v>
      </c>
      <c r="H184" s="2">
        <f t="shared" si="1"/>
        <v>0.45000000001164153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100765</v>
      </c>
      <c r="D185" s="1">
        <f>'PR-RAS'!E189</f>
        <v>73137.61</v>
      </c>
      <c r="E185" s="1">
        <v>0</v>
      </c>
      <c r="F185" s="1">
        <v>0</v>
      </c>
      <c r="G185" s="2">
        <f t="shared" si="0"/>
        <v>45455.400479999997</v>
      </c>
      <c r="H185" s="2">
        <f t="shared" si="1"/>
        <v>0.38999999999941792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71196</v>
      </c>
      <c r="D186" s="1">
        <f>'PR-RAS'!E190</f>
        <v>59191.85</v>
      </c>
      <c r="E186" s="1">
        <v>0</v>
      </c>
      <c r="F186" s="1">
        <v>0</v>
      </c>
      <c r="G186" s="2">
        <f t="shared" si="0"/>
        <v>35072.244500000001</v>
      </c>
      <c r="H186" s="2">
        <f t="shared" si="1"/>
        <v>0.15000000000145519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16629</v>
      </c>
      <c r="D187" s="1">
        <f>'PR-RAS'!E191</f>
        <v>19377.41</v>
      </c>
      <c r="E187" s="1">
        <v>0</v>
      </c>
      <c r="F187" s="1">
        <v>0</v>
      </c>
      <c r="G187" s="2">
        <f t="shared" si="0"/>
        <v>10301.390519999999</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13731</v>
      </c>
      <c r="D188" s="1">
        <f>'PR-RAS'!E192</f>
        <v>13430.64</v>
      </c>
      <c r="E188" s="1">
        <v>0</v>
      </c>
      <c r="F188" s="1">
        <v>0</v>
      </c>
      <c r="G188" s="2">
        <f t="shared" si="0"/>
        <v>7590.7563599999994</v>
      </c>
      <c r="H188" s="2">
        <f t="shared" si="1"/>
        <v>0.36000000000058208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48273</v>
      </c>
      <c r="D189" s="1">
        <f>'PR-RAS'!E193</f>
        <v>50470.97</v>
      </c>
      <c r="E189" s="1">
        <v>0</v>
      </c>
      <c r="F189" s="1">
        <v>0</v>
      </c>
      <c r="G189" s="2">
        <f t="shared" si="0"/>
        <v>28052.408719999999</v>
      </c>
      <c r="H189" s="2">
        <f t="shared" si="1"/>
        <v>2.9999999998835847E-2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9943.2099999999991</v>
      </c>
      <c r="E190" s="1">
        <v>0</v>
      </c>
      <c r="F190" s="1">
        <v>0</v>
      </c>
      <c r="G190" s="2">
        <f t="shared" si="0"/>
        <v>3758.5333799999999</v>
      </c>
      <c r="H190" s="2">
        <f t="shared" si="1"/>
        <v>0.20999999999912689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202420</v>
      </c>
      <c r="D191" s="1">
        <f>'PR-RAS'!E195</f>
        <v>106902.76</v>
      </c>
      <c r="E191" s="1">
        <v>0</v>
      </c>
      <c r="F191" s="1">
        <v>0</v>
      </c>
      <c r="G191" s="2">
        <f t="shared" si="0"/>
        <v>79082.848800000007</v>
      </c>
      <c r="H191" s="2">
        <f t="shared" si="1"/>
        <v>0.24000000000523869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86465</v>
      </c>
      <c r="D192" s="1">
        <f>'PR-RAS'!E196</f>
        <v>98103.920000000013</v>
      </c>
      <c r="E192" s="1">
        <v>0</v>
      </c>
      <c r="F192" s="1">
        <v>0</v>
      </c>
      <c r="G192" s="2">
        <f t="shared" si="0"/>
        <v>53990.512440000006</v>
      </c>
      <c r="H192" s="2">
        <f t="shared" si="1"/>
        <v>7.9999999987194315E-2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22005</v>
      </c>
      <c r="D198" s="1">
        <f>'PR-RAS'!E202</f>
        <v>29052.85</v>
      </c>
      <c r="E198" s="1">
        <v>0</v>
      </c>
      <c r="F198" s="1">
        <v>0</v>
      </c>
      <c r="G198" s="2">
        <f t="shared" si="0"/>
        <v>15781.8079</v>
      </c>
      <c r="H198" s="2">
        <f t="shared" si="1"/>
        <v>0.15000000000145519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22005</v>
      </c>
      <c r="D201" s="1">
        <f>'PR-RAS'!E205</f>
        <v>29052.85</v>
      </c>
      <c r="E201" s="1">
        <v>0</v>
      </c>
      <c r="F201" s="1">
        <v>0</v>
      </c>
      <c r="G201" s="2">
        <f t="shared" si="0"/>
        <v>16022.14</v>
      </c>
      <c r="H201" s="2">
        <f t="shared" si="1"/>
        <v>0.15000000000145519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64460</v>
      </c>
      <c r="D206" s="1">
        <f>'PR-RAS'!E210</f>
        <v>69051.070000000007</v>
      </c>
      <c r="E206" s="1">
        <v>0</v>
      </c>
      <c r="F206" s="1">
        <v>0</v>
      </c>
      <c r="G206" s="2">
        <f t="shared" si="0"/>
        <v>41525.238700000002</v>
      </c>
      <c r="H206" s="2">
        <f t="shared" si="1"/>
        <v>7.0000000006984919E-2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27633</v>
      </c>
      <c r="D207" s="1">
        <f>'PR-RAS'!E211</f>
        <v>38015.760000000002</v>
      </c>
      <c r="E207" s="1">
        <v>0</v>
      </c>
      <c r="F207" s="1">
        <v>0</v>
      </c>
      <c r="G207" s="2">
        <f t="shared" si="0"/>
        <v>21354.89112</v>
      </c>
      <c r="H207" s="2">
        <f t="shared" si="1"/>
        <v>0.23999999999796273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3971</v>
      </c>
      <c r="D209" s="1">
        <f>'PR-RAS'!E213</f>
        <v>2693.69</v>
      </c>
      <c r="E209" s="1">
        <v>0</v>
      </c>
      <c r="F209" s="1">
        <v>0</v>
      </c>
      <c r="G209" s="2">
        <f t="shared" si="0"/>
        <v>1946.54304</v>
      </c>
      <c r="H209" s="2">
        <f t="shared" si="1"/>
        <v>0.30999999999994543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32856</v>
      </c>
      <c r="D210" s="1">
        <f>'PR-RAS'!E214</f>
        <v>28341.62</v>
      </c>
      <c r="E210" s="1">
        <v>0</v>
      </c>
      <c r="F210" s="1">
        <v>0</v>
      </c>
      <c r="G210" s="2">
        <f t="shared" si="0"/>
        <v>18713.701159999997</v>
      </c>
      <c r="H210" s="2">
        <f t="shared" si="1"/>
        <v>0.38000000000101863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51745</v>
      </c>
      <c r="D211" s="1">
        <f>'PR-RAS'!E215</f>
        <v>204495.96</v>
      </c>
      <c r="E211" s="1">
        <v>0</v>
      </c>
      <c r="F211" s="1">
        <v>0</v>
      </c>
      <c r="G211" s="2">
        <f t="shared" si="0"/>
        <v>96754.753199999992</v>
      </c>
      <c r="H211" s="2">
        <f t="shared" si="1"/>
        <v>4.0000000008149073E-2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51745</v>
      </c>
      <c r="D212" s="1">
        <f>'PR-RAS'!E216</f>
        <v>204495.96</v>
      </c>
      <c r="E212" s="1">
        <v>0</v>
      </c>
      <c r="F212" s="1">
        <v>0</v>
      </c>
      <c r="G212" s="2">
        <f t="shared" si="0"/>
        <v>97215.490119999988</v>
      </c>
      <c r="H212" s="2">
        <f t="shared" si="1"/>
        <v>4.0000000008149073E-2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51745</v>
      </c>
      <c r="D214" s="1">
        <f>'PR-RAS'!E218</f>
        <v>204495.96</v>
      </c>
      <c r="E214" s="1">
        <v>0</v>
      </c>
      <c r="F214" s="1">
        <v>0</v>
      </c>
      <c r="G214" s="2">
        <f t="shared" si="0"/>
        <v>98136.963959999994</v>
      </c>
      <c r="H214" s="2">
        <f t="shared" si="1"/>
        <v>4.0000000008149073E-2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116896</v>
      </c>
      <c r="D220" s="1">
        <f>'PR-RAS'!E224</f>
        <v>237339.28</v>
      </c>
      <c r="E220" s="1">
        <v>0</v>
      </c>
      <c r="F220" s="1">
        <v>0</v>
      </c>
      <c r="G220" s="2">
        <f t="shared" si="0"/>
        <v>129554.82864000001</v>
      </c>
      <c r="H220" s="2">
        <f t="shared" si="1"/>
        <v>0.27999999999883585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116896</v>
      </c>
      <c r="D227" s="1">
        <f>'PR-RAS'!E231</f>
        <v>237339.28</v>
      </c>
      <c r="E227" s="1">
        <v>0</v>
      </c>
      <c r="F227" s="1">
        <v>0</v>
      </c>
      <c r="G227" s="2">
        <f t="shared" si="0"/>
        <v>133695.85056000002</v>
      </c>
      <c r="H227" s="2">
        <f t="shared" si="1"/>
        <v>0.27999999999883585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116896</v>
      </c>
      <c r="D228" s="1">
        <f>'PR-RAS'!E232</f>
        <v>237339.28</v>
      </c>
      <c r="E228" s="1">
        <v>0</v>
      </c>
      <c r="F228" s="1">
        <v>0</v>
      </c>
      <c r="G228" s="2">
        <f t="shared" si="0"/>
        <v>134287.42512000003</v>
      </c>
      <c r="H228" s="2">
        <f t="shared" si="1"/>
        <v>0.27999999999883585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246295</v>
      </c>
      <c r="D248" s="1">
        <f>'PR-RAS'!E252</f>
        <v>279262.52</v>
      </c>
      <c r="E248" s="1">
        <v>0</v>
      </c>
      <c r="F248" s="1">
        <v>0</v>
      </c>
      <c r="G248" s="2">
        <f t="shared" si="0"/>
        <v>198790.54988000001</v>
      </c>
      <c r="H248" s="2">
        <f t="shared" si="1"/>
        <v>0.47999999998137355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246295</v>
      </c>
      <c r="D255" s="1">
        <f>'PR-RAS'!E259</f>
        <v>279262.52</v>
      </c>
      <c r="E255" s="1">
        <v>0</v>
      </c>
      <c r="F255" s="1">
        <v>0</v>
      </c>
      <c r="G255" s="2">
        <f t="shared" si="0"/>
        <v>204424.29016</v>
      </c>
      <c r="H255" s="2">
        <f t="shared" si="1"/>
        <v>0.47999999998137355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146800</v>
      </c>
      <c r="D256" s="1">
        <f>'PR-RAS'!E260</f>
        <v>150235.24</v>
      </c>
      <c r="E256" s="1">
        <v>0</v>
      </c>
      <c r="F256" s="1">
        <v>0</v>
      </c>
      <c r="G256" s="2">
        <f t="shared" si="0"/>
        <v>114053.9724</v>
      </c>
      <c r="H256" s="2">
        <f t="shared" si="1"/>
        <v>0.23999999999068677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99495</v>
      </c>
      <c r="D257" s="1">
        <f>'PR-RAS'!E261</f>
        <v>129027.28</v>
      </c>
      <c r="E257" s="1">
        <v>0</v>
      </c>
      <c r="F257" s="1">
        <v>0</v>
      </c>
      <c r="G257" s="2">
        <f t="shared" si="0"/>
        <v>91532.687359999996</v>
      </c>
      <c r="H257" s="2">
        <f t="shared" si="1"/>
        <v>0.27999999999883585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4749608</v>
      </c>
      <c r="D259" s="1">
        <f>'PR-RAS'!E263</f>
        <v>3032523.54</v>
      </c>
      <c r="E259" s="1">
        <v>0</v>
      </c>
      <c r="F259" s="1">
        <v>0</v>
      </c>
      <c r="G259" s="2">
        <f t="shared" si="0"/>
        <v>2790181.01064</v>
      </c>
      <c r="H259" s="2">
        <f t="shared" si="1"/>
        <v>0.4599999999627471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1046614</v>
      </c>
      <c r="D260" s="1">
        <f>'PR-RAS'!E264</f>
        <v>1139738.77</v>
      </c>
      <c r="E260" s="1">
        <v>0</v>
      </c>
      <c r="F260" s="1">
        <v>0</v>
      </c>
      <c r="G260" s="2">
        <f t="shared" si="0"/>
        <v>861457.70886000001</v>
      </c>
      <c r="H260" s="2">
        <f t="shared" si="1"/>
        <v>0.22999999998137355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1046614</v>
      </c>
      <c r="D261" s="1">
        <f>'PR-RAS'!E265</f>
        <v>1139738.77</v>
      </c>
      <c r="E261" s="1">
        <v>0</v>
      </c>
      <c r="F261" s="1">
        <v>0</v>
      </c>
      <c r="G261" s="2">
        <f t="shared" si="0"/>
        <v>864783.80040000007</v>
      </c>
      <c r="H261" s="2">
        <f t="shared" si="1"/>
        <v>0.22999999998137355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116450</v>
      </c>
      <c r="D264" s="1">
        <f>'PR-RAS'!E268</f>
        <v>0</v>
      </c>
      <c r="E264" s="1">
        <v>0</v>
      </c>
      <c r="F264" s="1">
        <v>0</v>
      </c>
      <c r="G264" s="2">
        <f t="shared" si="0"/>
        <v>30626.350000000002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116450</v>
      </c>
      <c r="D266" s="1">
        <f>'PR-RAS'!E270</f>
        <v>0</v>
      </c>
      <c r="E266" s="1">
        <v>0</v>
      </c>
      <c r="F266" s="1">
        <v>0</v>
      </c>
      <c r="G266" s="2">
        <f t="shared" si="8"/>
        <v>30859.25</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3586544</v>
      </c>
      <c r="D275" s="1">
        <f>'PR-RAS'!E279</f>
        <v>1892784.77</v>
      </c>
      <c r="E275" s="1">
        <v>0</v>
      </c>
      <c r="F275" s="1">
        <v>0</v>
      </c>
      <c r="G275" s="2">
        <f t="shared" si="8"/>
        <v>2019959.1099600003</v>
      </c>
      <c r="H275" s="2">
        <f t="shared" si="9"/>
        <v>0.22999999998137355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3586544</v>
      </c>
      <c r="D276" s="1">
        <f>'PR-RAS'!E280</f>
        <v>1892784.77</v>
      </c>
      <c r="E276" s="1">
        <v>0</v>
      </c>
      <c r="F276" s="1">
        <v>0</v>
      </c>
      <c r="G276" s="2">
        <f t="shared" si="8"/>
        <v>2027331.2235000001</v>
      </c>
      <c r="H276" s="2">
        <f t="shared" si="9"/>
        <v>0.22999999998137355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13906065</v>
      </c>
      <c r="D285" s="1">
        <f>'PR-RAS'!E289</f>
        <v>11935025.279999997</v>
      </c>
      <c r="E285" s="1">
        <v>0</v>
      </c>
      <c r="F285" s="1">
        <v>0</v>
      </c>
      <c r="G285" s="2">
        <f t="shared" si="8"/>
        <v>10728416.819039997</v>
      </c>
      <c r="H285" s="2">
        <f t="shared" si="9"/>
        <v>0.2799999974668026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5804970.9400000051</v>
      </c>
      <c r="E286" s="1">
        <v>0</v>
      </c>
      <c r="F286" s="1">
        <v>0</v>
      </c>
      <c r="G286" s="2">
        <f t="shared" si="8"/>
        <v>3308833.4358000024</v>
      </c>
      <c r="H286" s="2">
        <f t="shared" si="9"/>
        <v>5.9999994933605194E-2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1489985</v>
      </c>
      <c r="D287" s="1">
        <f>'PR-RAS'!E291</f>
        <v>0</v>
      </c>
      <c r="E287" s="1">
        <v>0</v>
      </c>
      <c r="F287" s="1">
        <v>0</v>
      </c>
      <c r="G287" s="2">
        <f t="shared" si="8"/>
        <v>426135.70999999996</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45099493</v>
      </c>
      <c r="D288" s="1">
        <f>'PR-RAS'!E292</f>
        <v>43609507.909999996</v>
      </c>
      <c r="E288" s="1">
        <v>0</v>
      </c>
      <c r="F288" s="1">
        <v>0</v>
      </c>
      <c r="G288" s="2">
        <f t="shared" si="8"/>
        <v>37975412.031339996</v>
      </c>
      <c r="H288" s="2">
        <f t="shared" si="9"/>
        <v>9.0000003576278687E-2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1431912</v>
      </c>
      <c r="D290" s="1">
        <f>'PR-RAS'!E294</f>
        <v>1898708.15</v>
      </c>
      <c r="E290" s="1">
        <v>0</v>
      </c>
      <c r="F290" s="1">
        <v>0</v>
      </c>
      <c r="G290" s="2">
        <f t="shared" si="8"/>
        <v>1511275.8786999998</v>
      </c>
      <c r="H290" s="2">
        <f t="shared" si="9"/>
        <v>0.14999999990686774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420</v>
      </c>
      <c r="E291" s="1">
        <v>0</v>
      </c>
      <c r="F291" s="1">
        <v>0</v>
      </c>
      <c r="G291" s="2">
        <f t="shared" si="8"/>
        <v>243.6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827313</v>
      </c>
      <c r="D293" s="1">
        <f>'PR-RAS'!E298</f>
        <v>764763.36</v>
      </c>
      <c r="E293" s="1">
        <v>0</v>
      </c>
      <c r="F293" s="1">
        <v>0</v>
      </c>
      <c r="G293" s="2">
        <f t="shared" si="8"/>
        <v>688197.19823999982</v>
      </c>
      <c r="H293" s="2">
        <f t="shared" si="9"/>
        <v>0.35999999998603016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808601</v>
      </c>
      <c r="D294" s="1">
        <f>'PR-RAS'!E299</f>
        <v>741877</v>
      </c>
      <c r="E294" s="1">
        <v>0</v>
      </c>
      <c r="F294" s="1">
        <v>0</v>
      </c>
      <c r="G294" s="2">
        <f t="shared" si="8"/>
        <v>671660.01500000001</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808601</v>
      </c>
      <c r="D295" s="1">
        <f>'PR-RAS'!E300</f>
        <v>741877</v>
      </c>
      <c r="E295" s="1">
        <v>0</v>
      </c>
      <c r="F295" s="1">
        <v>0</v>
      </c>
      <c r="G295" s="2">
        <f t="shared" si="8"/>
        <v>673952.37</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808601</v>
      </c>
      <c r="D296" s="1">
        <f>'PR-RAS'!E301</f>
        <v>741877</v>
      </c>
      <c r="E296" s="1">
        <v>0</v>
      </c>
      <c r="F296" s="1">
        <v>0</v>
      </c>
      <c r="G296" s="2">
        <f t="shared" si="8"/>
        <v>676244.72499999998</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18712</v>
      </c>
      <c r="D306" s="1">
        <f>'PR-RAS'!E311</f>
        <v>22886.36</v>
      </c>
      <c r="E306" s="1">
        <v>0</v>
      </c>
      <c r="F306" s="1">
        <v>0</v>
      </c>
      <c r="G306" s="2">
        <f t="shared" si="8"/>
        <v>19667.839599999999</v>
      </c>
      <c r="H306" s="2">
        <f t="shared" si="9"/>
        <v>0.36000000000058208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18712</v>
      </c>
      <c r="D307" s="1">
        <f>'PR-RAS'!E312</f>
        <v>22886.36</v>
      </c>
      <c r="E307" s="1">
        <v>0</v>
      </c>
      <c r="F307" s="1">
        <v>0</v>
      </c>
      <c r="G307" s="2">
        <f t="shared" si="8"/>
        <v>19732.32432</v>
      </c>
      <c r="H307" s="2">
        <f t="shared" si="9"/>
        <v>0.36000000000058208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18712</v>
      </c>
      <c r="D308" s="1">
        <f>'PR-RAS'!E313</f>
        <v>22886.36</v>
      </c>
      <c r="E308" s="1">
        <v>0</v>
      </c>
      <c r="F308" s="1">
        <v>0</v>
      </c>
      <c r="G308" s="2">
        <f t="shared" si="8"/>
        <v>19796.80904</v>
      </c>
      <c r="H308" s="2">
        <f t="shared" si="9"/>
        <v>0.36000000000058208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2928044</v>
      </c>
      <c r="D345" s="1">
        <f>'PR-RAS'!E350</f>
        <v>4381493.57</v>
      </c>
      <c r="E345" s="1">
        <v>0</v>
      </c>
      <c r="F345" s="1">
        <v>0</v>
      </c>
      <c r="G345" s="2">
        <f t="shared" si="8"/>
        <v>4021714.7121600001</v>
      </c>
      <c r="H345" s="2">
        <f t="shared" si="9"/>
        <v>0.42999999970197678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270950.21999999997</v>
      </c>
      <c r="E346" s="1">
        <v>0</v>
      </c>
      <c r="F346" s="1">
        <v>0</v>
      </c>
      <c r="G346" s="2">
        <f t="shared" si="8"/>
        <v>186955.65179999996</v>
      </c>
      <c r="H346" s="2">
        <f t="shared" si="9"/>
        <v>0.21999999997206032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270950.21999999997</v>
      </c>
      <c r="E351" s="1">
        <v>0</v>
      </c>
      <c r="F351" s="1">
        <v>0</v>
      </c>
      <c r="G351" s="2">
        <f t="shared" si="8"/>
        <v>189665.15399999998</v>
      </c>
      <c r="H351" s="2">
        <f t="shared" si="9"/>
        <v>0.21999999997206032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270950.21999999997</v>
      </c>
      <c r="E355" s="1">
        <v>0</v>
      </c>
      <c r="F355" s="1">
        <v>0</v>
      </c>
      <c r="G355" s="2">
        <f t="shared" si="8"/>
        <v>191832.75575999997</v>
      </c>
      <c r="H355" s="2">
        <f t="shared" si="9"/>
        <v>0.21999999997206032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2928044</v>
      </c>
      <c r="D358" s="1">
        <f>'PR-RAS'!E363</f>
        <v>4110543.35</v>
      </c>
      <c r="E358" s="1">
        <v>0</v>
      </c>
      <c r="F358" s="1">
        <v>0</v>
      </c>
      <c r="G358" s="2">
        <f t="shared" si="8"/>
        <v>3980239.6598999994</v>
      </c>
      <c r="H358" s="2">
        <f t="shared" si="9"/>
        <v>0.35000000009313226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1953860</v>
      </c>
      <c r="D359" s="1">
        <f>'PR-RAS'!E364</f>
        <v>3262501.58</v>
      </c>
      <c r="E359" s="1">
        <v>0</v>
      </c>
      <c r="F359" s="1">
        <v>0</v>
      </c>
      <c r="G359" s="2">
        <f t="shared" si="8"/>
        <v>3035433.0112799997</v>
      </c>
      <c r="H359" s="2">
        <f t="shared" si="9"/>
        <v>0.41999999992549419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123750</v>
      </c>
      <c r="D361" s="1">
        <f>'PR-RAS'!E366</f>
        <v>128100</v>
      </c>
      <c r="E361" s="1">
        <v>0</v>
      </c>
      <c r="F361" s="1">
        <v>0</v>
      </c>
      <c r="G361" s="2">
        <f t="shared" si="8"/>
        <v>136782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10625</v>
      </c>
      <c r="D362" s="1">
        <f>'PR-RAS'!E367</f>
        <v>1364094.54</v>
      </c>
      <c r="E362" s="1">
        <v>0</v>
      </c>
      <c r="F362" s="1">
        <v>0</v>
      </c>
      <c r="G362" s="2">
        <f t="shared" si="8"/>
        <v>988711.88288000005</v>
      </c>
      <c r="H362" s="2">
        <f t="shared" si="9"/>
        <v>0.4599999999627471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1819485</v>
      </c>
      <c r="D363" s="1">
        <f>'PR-RAS'!E368</f>
        <v>1770307.04</v>
      </c>
      <c r="E363" s="1">
        <v>0</v>
      </c>
      <c r="F363" s="1">
        <v>0</v>
      </c>
      <c r="G363" s="2">
        <f t="shared" si="8"/>
        <v>1940355.86696</v>
      </c>
      <c r="H363" s="2">
        <f t="shared" si="9"/>
        <v>4.0000000037252903E-2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29996</v>
      </c>
      <c r="D364" s="1">
        <f>'PR-RAS'!E369</f>
        <v>291416.77</v>
      </c>
      <c r="E364" s="1">
        <v>0</v>
      </c>
      <c r="F364" s="1">
        <v>0</v>
      </c>
      <c r="G364" s="2">
        <f t="shared" si="8"/>
        <v>222457.12302</v>
      </c>
      <c r="H364" s="2">
        <f t="shared" si="9"/>
        <v>0.22999999998137355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29996</v>
      </c>
      <c r="D365" s="1">
        <f>'PR-RAS'!E370</f>
        <v>99587.4</v>
      </c>
      <c r="E365" s="1">
        <v>0</v>
      </c>
      <c r="F365" s="1">
        <v>0</v>
      </c>
      <c r="G365" s="2">
        <f t="shared" si="8"/>
        <v>83418.171199999997</v>
      </c>
      <c r="H365" s="2">
        <f t="shared" si="9"/>
        <v>0.39999999999417923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191829.37</v>
      </c>
      <c r="E371" s="1">
        <v>0</v>
      </c>
      <c r="F371" s="1">
        <v>0</v>
      </c>
      <c r="G371" s="2">
        <f t="shared" si="8"/>
        <v>141953.73379999999</v>
      </c>
      <c r="H371" s="2">
        <f t="shared" si="9"/>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944188</v>
      </c>
      <c r="D386" s="1">
        <f>'PR-RAS'!E391</f>
        <v>556625</v>
      </c>
      <c r="E386" s="1">
        <v>0</v>
      </c>
      <c r="F386" s="1">
        <v>0</v>
      </c>
      <c r="G386" s="2">
        <f t="shared" si="8"/>
        <v>792113.63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944188</v>
      </c>
      <c r="D390" s="1">
        <f>'PR-RAS'!E395</f>
        <v>556625</v>
      </c>
      <c r="E390" s="1">
        <v>0</v>
      </c>
      <c r="F390" s="1">
        <v>0</v>
      </c>
      <c r="G390" s="2">
        <f t="shared" si="8"/>
        <v>800343.38199999998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2100731</v>
      </c>
      <c r="D403" s="1">
        <f>'PR-RAS'!E408</f>
        <v>3616730.2100000004</v>
      </c>
      <c r="E403" s="1">
        <v>0</v>
      </c>
      <c r="F403" s="1">
        <v>0</v>
      </c>
      <c r="G403" s="2">
        <f t="shared" si="8"/>
        <v>3752344.950840001</v>
      </c>
      <c r="H403" s="2">
        <f t="shared" si="9"/>
        <v>0.21000000042840838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46437799</v>
      </c>
      <c r="D405" s="1">
        <f>'PR-RAS'!E410</f>
        <v>48538530.289999999</v>
      </c>
      <c r="E405" s="1">
        <v>0</v>
      </c>
      <c r="F405" s="1">
        <v>0</v>
      </c>
      <c r="G405" s="2">
        <f t="shared" si="8"/>
        <v>57980003.270319998</v>
      </c>
      <c r="H405" s="2">
        <f t="shared" si="9"/>
        <v>0.28999999910593033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235428</v>
      </c>
      <c r="D406" s="1">
        <f>'PR-RAS'!E411</f>
        <v>184569.44</v>
      </c>
      <c r="E406" s="1">
        <v>0</v>
      </c>
      <c r="F406" s="1">
        <v>0</v>
      </c>
      <c r="G406" s="2">
        <f t="shared" si="8"/>
        <v>244849.58640000003</v>
      </c>
      <c r="H406" s="2">
        <f t="shared" si="9"/>
        <v>0.44000000000232831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13243393</v>
      </c>
      <c r="D407" s="1">
        <f>'PR-RAS'!E412</f>
        <v>18504759.580000002</v>
      </c>
      <c r="E407" s="1">
        <v>0</v>
      </c>
      <c r="F407" s="1">
        <v>0</v>
      </c>
      <c r="G407" s="2">
        <f t="shared" si="8"/>
        <v>20402682.336960003</v>
      </c>
      <c r="H407" s="2">
        <f t="shared" si="9"/>
        <v>0.41999999806284904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16834109</v>
      </c>
      <c r="D408" s="1">
        <f>'PR-RAS'!E413</f>
        <v>16316518.849999998</v>
      </c>
      <c r="E408" s="1">
        <v>0</v>
      </c>
      <c r="F408" s="1">
        <v>0</v>
      </c>
      <c r="G408" s="2">
        <f t="shared" si="8"/>
        <v>20133128.706899997</v>
      </c>
      <c r="H408" s="2">
        <f t="shared" si="9"/>
        <v>0.15000000223517418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2188240.7300000042</v>
      </c>
      <c r="E409" s="1">
        <v>0</v>
      </c>
      <c r="F409" s="1">
        <v>0</v>
      </c>
      <c r="G409" s="2">
        <f t="shared" si="8"/>
        <v>1785604.4356800034</v>
      </c>
      <c r="H409" s="2">
        <f t="shared" si="9"/>
        <v>0.26999999582767487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3590716</v>
      </c>
      <c r="D410" s="1">
        <f>'PR-RAS'!E415</f>
        <v>0</v>
      </c>
      <c r="E410" s="1">
        <v>0</v>
      </c>
      <c r="F410" s="1">
        <v>0</v>
      </c>
      <c r="G410" s="2">
        <f t="shared" si="8"/>
        <v>1468602.8439999998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1338306</v>
      </c>
      <c r="D412" s="1">
        <f>'PR-RAS'!E417</f>
        <v>4929022.3800000027</v>
      </c>
      <c r="E412" s="1">
        <v>0</v>
      </c>
      <c r="F412" s="1">
        <v>0</v>
      </c>
      <c r="G412" s="2">
        <f t="shared" si="8"/>
        <v>4601700.1623600023</v>
      </c>
      <c r="H412" s="2">
        <f t="shared" si="9"/>
        <v>0.38000000268220901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1667340</v>
      </c>
      <c r="D413" s="1">
        <f>'PR-RAS'!E418</f>
        <v>2083277.5899999999</v>
      </c>
      <c r="E413" s="1">
        <v>0</v>
      </c>
      <c r="F413" s="1">
        <v>0</v>
      </c>
      <c r="G413" s="2">
        <f t="shared" si="8"/>
        <v>2403564.8141599996</v>
      </c>
      <c r="H413" s="2">
        <f t="shared" si="9"/>
        <v>0.41000000014901161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1051758</v>
      </c>
      <c r="D414" s="1">
        <f>'PR-RAS'!E420</f>
        <v>518242.12</v>
      </c>
      <c r="E414" s="1">
        <v>0</v>
      </c>
      <c r="F414" s="1">
        <v>0</v>
      </c>
      <c r="G414" s="2">
        <f t="shared" si="8"/>
        <v>862444.04511999991</v>
      </c>
      <c r="H414" s="2">
        <f t="shared" si="9"/>
        <v>0.11999999999534339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1051758</v>
      </c>
      <c r="D478" s="1">
        <f>'PR-RAS'!E484</f>
        <v>518242.12</v>
      </c>
      <c r="E478" s="1">
        <v>0</v>
      </c>
      <c r="F478" s="1">
        <v>0</v>
      </c>
      <c r="G478" s="2">
        <f t="shared" si="8"/>
        <v>996091.54848</v>
      </c>
      <c r="H478" s="2">
        <f t="shared" si="9"/>
        <v>0.11999999999534339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1051758</v>
      </c>
      <c r="D484" s="1">
        <f>'PR-RAS'!E490</f>
        <v>518242.12</v>
      </c>
      <c r="E484" s="1">
        <v>0</v>
      </c>
      <c r="F484" s="1">
        <v>0</v>
      </c>
      <c r="G484" s="2">
        <f t="shared" si="8"/>
        <v>1008621.00192</v>
      </c>
      <c r="H484" s="2">
        <f t="shared" si="9"/>
        <v>0.11999999999534339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1051758</v>
      </c>
      <c r="D485" s="1">
        <f>'PR-RAS'!E491</f>
        <v>518242.12</v>
      </c>
      <c r="E485" s="1">
        <v>0</v>
      </c>
      <c r="F485" s="1">
        <v>0</v>
      </c>
      <c r="G485" s="2">
        <f t="shared" si="8"/>
        <v>1010709.24416</v>
      </c>
      <c r="H485" s="2">
        <f t="shared" si="9"/>
        <v>0.11999999999534339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1572309</v>
      </c>
      <c r="D522" s="1">
        <f>'PR-RAS'!E528</f>
        <v>310644.90000000002</v>
      </c>
      <c r="E522" s="1">
        <v>0</v>
      </c>
      <c r="F522" s="1">
        <v>0</v>
      </c>
      <c r="G522" s="2">
        <f t="shared" ref="G522:G809" si="10">(B522/1000)*(C522*1+D522*2)</f>
        <v>1142864.9748</v>
      </c>
      <c r="H522" s="2">
        <f t="shared" ref="H522:H809" si="11">ABS(C522-ROUND(C522,0))+ABS(D522-ROUND(D522,0))</f>
        <v>9.9999999976716936E-2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1572309</v>
      </c>
      <c r="D587" s="1">
        <f>'PR-RAS'!E593</f>
        <v>310644.90000000002</v>
      </c>
      <c r="E587" s="1">
        <v>0</v>
      </c>
      <c r="F587" s="1">
        <v>0</v>
      </c>
      <c r="G587" s="2">
        <f t="shared" si="10"/>
        <v>1285448.8967999998</v>
      </c>
      <c r="H587" s="2">
        <f t="shared" si="11"/>
        <v>9.9999999976716936E-2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1572309</v>
      </c>
      <c r="D593" s="1">
        <f>'PR-RAS'!E599</f>
        <v>217912.66</v>
      </c>
      <c r="E593" s="1">
        <v>0</v>
      </c>
      <c r="F593" s="1">
        <v>0</v>
      </c>
      <c r="G593" s="2">
        <f t="shared" si="10"/>
        <v>1188815.5174400001</v>
      </c>
      <c r="H593" s="2">
        <f t="shared" si="11"/>
        <v>0.33999999999650754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1572309</v>
      </c>
      <c r="D594" s="1">
        <f>'PR-RAS'!E600</f>
        <v>217912.66</v>
      </c>
      <c r="E594" s="1">
        <v>0</v>
      </c>
      <c r="F594" s="1">
        <v>0</v>
      </c>
      <c r="G594" s="2">
        <f t="shared" si="10"/>
        <v>1190823.65176</v>
      </c>
      <c r="H594" s="2">
        <f t="shared" si="11"/>
        <v>0.33999999999650754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92732.24</v>
      </c>
      <c r="E611" s="1">
        <v>0</v>
      </c>
      <c r="F611" s="1">
        <v>0</v>
      </c>
      <c r="G611" s="2">
        <f t="shared" si="10"/>
        <v>113133.3328</v>
      </c>
      <c r="H611" s="2">
        <f t="shared" si="11"/>
        <v>0.24000000000523869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92732.24</v>
      </c>
      <c r="E612" s="1">
        <v>0</v>
      </c>
      <c r="F612" s="1">
        <v>0</v>
      </c>
      <c r="G612" s="2">
        <f t="shared" si="10"/>
        <v>113318.79728</v>
      </c>
      <c r="H612" s="2">
        <f t="shared" si="11"/>
        <v>0.24000000000523869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207597.21999999997</v>
      </c>
      <c r="E629" s="1">
        <v>0</v>
      </c>
      <c r="F629" s="1">
        <v>0</v>
      </c>
      <c r="G629" s="2">
        <f t="shared" si="10"/>
        <v>260742.10831999997</v>
      </c>
      <c r="H629" s="2">
        <f t="shared" si="11"/>
        <v>0.21999999997206032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520551</v>
      </c>
      <c r="D630" s="1">
        <f>'PR-RAS'!E636</f>
        <v>0</v>
      </c>
      <c r="E630" s="1">
        <v>0</v>
      </c>
      <c r="F630" s="1">
        <v>0</v>
      </c>
      <c r="G630" s="2">
        <f t="shared" si="10"/>
        <v>327426.57900000003</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2664088</v>
      </c>
      <c r="D632" s="1">
        <f>'PR-RAS'!E638</f>
        <v>3184639</v>
      </c>
      <c r="E632" s="1">
        <v>0</v>
      </c>
      <c r="F632" s="1">
        <v>0</v>
      </c>
      <c r="G632" s="2">
        <f t="shared" si="10"/>
        <v>5700053.9460000005</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14295151</v>
      </c>
      <c r="D633" s="1">
        <f>'PR-RAS'!E639</f>
        <v>19023001.700000003</v>
      </c>
      <c r="E633" s="1">
        <v>0</v>
      </c>
      <c r="F633" s="1">
        <v>0</v>
      </c>
      <c r="G633" s="2">
        <f t="shared" si="10"/>
        <v>33079609.580800004</v>
      </c>
      <c r="H633" s="2">
        <f t="shared" si="11"/>
        <v>0.29999999701976776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18406418</v>
      </c>
      <c r="D634" s="1">
        <f>'PR-RAS'!E640</f>
        <v>16627163.749999998</v>
      </c>
      <c r="E634" s="1">
        <v>0</v>
      </c>
      <c r="F634" s="1">
        <v>0</v>
      </c>
      <c r="G634" s="2">
        <f t="shared" si="10"/>
        <v>32701251.901500002</v>
      </c>
      <c r="H634" s="2">
        <f t="shared" si="11"/>
        <v>0.25000000186264515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2395837.9500000048</v>
      </c>
      <c r="E635" s="1">
        <v>0</v>
      </c>
      <c r="F635" s="1">
        <v>0</v>
      </c>
      <c r="G635" s="2">
        <f t="shared" si="10"/>
        <v>3037922.520600006</v>
      </c>
      <c r="H635" s="2">
        <f t="shared" si="11"/>
        <v>4.9999995157122612E-2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4111267</v>
      </c>
      <c r="D636" s="1">
        <f>'PR-RAS'!E642</f>
        <v>0</v>
      </c>
      <c r="E636" s="1">
        <v>0</v>
      </c>
      <c r="F636" s="1">
        <v>0</v>
      </c>
      <c r="G636" s="2">
        <f t="shared" si="10"/>
        <v>2610654.5449999999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4002394</v>
      </c>
      <c r="D638" s="1">
        <f>'PR-RAS'!E644</f>
        <v>8113661.3800000027</v>
      </c>
      <c r="E638" s="1">
        <v>0</v>
      </c>
      <c r="F638" s="1">
        <v>0</v>
      </c>
      <c r="G638" s="2">
        <f t="shared" si="10"/>
        <v>12886329.576120004</v>
      </c>
      <c r="H638" s="2">
        <f t="shared" si="11"/>
        <v>0.38000000268220901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8113661</v>
      </c>
      <c r="D640" s="1">
        <f>'PR-RAS'!E646</f>
        <v>5717823.4299999978</v>
      </c>
      <c r="E640" s="1">
        <v>0</v>
      </c>
      <c r="F640" s="1">
        <v>0</v>
      </c>
      <c r="G640" s="2">
        <f t="shared" si="10"/>
        <v>12492007.722539997</v>
      </c>
      <c r="H640" s="2">
        <f t="shared" si="11"/>
        <v>0.42999999783933163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161119</v>
      </c>
      <c r="D642" s="1">
        <f>'PR-RAS'!E649</f>
        <v>168140.94</v>
      </c>
      <c r="E642" s="1">
        <v>0</v>
      </c>
      <c r="F642" s="1">
        <v>0</v>
      </c>
      <c r="G642" s="2">
        <f t="shared" si="10"/>
        <v>318833.96408000001</v>
      </c>
      <c r="H642" s="2">
        <f t="shared" si="11"/>
        <v>5.9999999997671694E-2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15462052</v>
      </c>
      <c r="D643" s="1">
        <f>'PR-RAS'!E650</f>
        <v>22772451.620000001</v>
      </c>
      <c r="E643" s="1">
        <v>0</v>
      </c>
      <c r="F643" s="1">
        <v>0</v>
      </c>
      <c r="G643" s="2">
        <f t="shared" si="10"/>
        <v>39166465.264080003</v>
      </c>
      <c r="H643" s="2">
        <f t="shared" si="11"/>
        <v>0.37999999895691872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15455030</v>
      </c>
      <c r="D644" s="1">
        <f>'PR-RAS'!E651</f>
        <v>22171313.300000001</v>
      </c>
      <c r="E644" s="1">
        <v>0</v>
      </c>
      <c r="F644" s="1">
        <v>0</v>
      </c>
      <c r="G644" s="2">
        <f t="shared" si="10"/>
        <v>38449893.193800002</v>
      </c>
      <c r="H644" s="2">
        <f t="shared" si="11"/>
        <v>0.30000000074505806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168141</v>
      </c>
      <c r="D645" s="1">
        <f>'PR-RAS'!E652</f>
        <v>769279.26000000164</v>
      </c>
      <c r="E645" s="1">
        <v>0</v>
      </c>
      <c r="F645" s="1">
        <v>0</v>
      </c>
      <c r="G645" s="2">
        <f t="shared" si="10"/>
        <v>1099114.490880002</v>
      </c>
      <c r="H645" s="2">
        <f t="shared" si="11"/>
        <v>0.26000000163912773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9</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12</v>
      </c>
      <c r="E647" s="1">
        <v>0</v>
      </c>
      <c r="F647" s="1">
        <v>0</v>
      </c>
      <c r="G647" s="2">
        <f t="shared" si="10"/>
        <v>21.964000000000002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9</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9</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16135</v>
      </c>
      <c r="D651" s="1">
        <f>'PR-RAS'!E658</f>
        <v>9440.32</v>
      </c>
      <c r="E651" s="1">
        <v>0</v>
      </c>
      <c r="F651" s="1">
        <v>0</v>
      </c>
      <c r="G651" s="2">
        <f t="shared" si="10"/>
        <v>22760.166000000001</v>
      </c>
      <c r="H651" s="2">
        <f t="shared" si="11"/>
        <v>0.31999999999970896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3747</v>
      </c>
      <c r="D653" s="1">
        <f>'PR-RAS'!E660</f>
        <v>0</v>
      </c>
      <c r="E653" s="1">
        <v>0</v>
      </c>
      <c r="F653" s="1">
        <v>0</v>
      </c>
      <c r="G653" s="2">
        <f t="shared" si="10"/>
        <v>2443.0439999999999</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607224</v>
      </c>
      <c r="D654" s="1">
        <f>'PR-RAS'!E661</f>
        <v>303371.76</v>
      </c>
      <c r="E654" s="1">
        <v>0</v>
      </c>
      <c r="F654" s="1">
        <v>0</v>
      </c>
      <c r="G654" s="2">
        <f t="shared" si="10"/>
        <v>792720.79055999999</v>
      </c>
      <c r="H654" s="2">
        <f t="shared" si="11"/>
        <v>0.23999999999068677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110588</v>
      </c>
      <c r="D655" s="1">
        <f>'PR-RAS'!E662</f>
        <v>314161.94</v>
      </c>
      <c r="E655" s="1">
        <v>0</v>
      </c>
      <c r="F655" s="1">
        <v>0</v>
      </c>
      <c r="G655" s="2">
        <f t="shared" si="10"/>
        <v>483248.36952000001</v>
      </c>
      <c r="H655" s="2">
        <f t="shared" si="11"/>
        <v>5.9999999997671694E-2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2504236.5499999998</v>
      </c>
      <c r="E658" s="1">
        <v>0</v>
      </c>
      <c r="F658" s="1">
        <v>0</v>
      </c>
      <c r="G658" s="2">
        <f t="shared" si="10"/>
        <v>3290566.8267000001</v>
      </c>
      <c r="H658" s="2">
        <f t="shared" si="11"/>
        <v>0.45000000018626451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376667</v>
      </c>
      <c r="D659" s="1">
        <f>'PR-RAS'!E666</f>
        <v>1075066.67</v>
      </c>
      <c r="E659" s="1">
        <v>0</v>
      </c>
      <c r="F659" s="1">
        <v>0</v>
      </c>
      <c r="G659" s="2">
        <f t="shared" si="10"/>
        <v>1662634.62372</v>
      </c>
      <c r="H659" s="2">
        <f t="shared" si="11"/>
        <v>0.33000000007450581</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12985.57</v>
      </c>
      <c r="E662" s="1">
        <v>0</v>
      </c>
      <c r="F662" s="1">
        <v>0</v>
      </c>
      <c r="G662" s="2">
        <f t="shared" si="10"/>
        <v>17166.92354</v>
      </c>
      <c r="H662" s="2">
        <f t="shared" si="11"/>
        <v>0.43000000000029104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309656</v>
      </c>
      <c r="D663" s="1">
        <f>'PR-RAS'!E670</f>
        <v>73425.17</v>
      </c>
      <c r="E663" s="1">
        <v>0</v>
      </c>
      <c r="F663" s="1">
        <v>0</v>
      </c>
      <c r="G663" s="2">
        <f t="shared" si="10"/>
        <v>302207.19708000001</v>
      </c>
      <c r="H663" s="2">
        <f t="shared" si="11"/>
        <v>0.16999999999825377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20000</v>
      </c>
      <c r="D664" s="1">
        <f>'PR-RAS'!E671</f>
        <v>20000</v>
      </c>
      <c r="E664" s="1">
        <v>0</v>
      </c>
      <c r="F664" s="1">
        <v>0</v>
      </c>
      <c r="G664" s="2">
        <f t="shared" si="10"/>
        <v>39780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171764</v>
      </c>
      <c r="D666" s="1">
        <f>'PR-RAS'!E673</f>
        <v>0</v>
      </c>
      <c r="E666" s="1">
        <v>0</v>
      </c>
      <c r="F666" s="1">
        <v>0</v>
      </c>
      <c r="G666" s="2">
        <f t="shared" si="10"/>
        <v>114223.06000000001</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1600</v>
      </c>
      <c r="D668" s="1">
        <f>'PR-RAS'!E675</f>
        <v>3000</v>
      </c>
      <c r="E668" s="1">
        <v>0</v>
      </c>
      <c r="F668" s="1">
        <v>0</v>
      </c>
      <c r="G668" s="2">
        <f t="shared" si="10"/>
        <v>5069.2000000000007</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23022</v>
      </c>
      <c r="D669" s="1">
        <f>'PR-RAS'!E676</f>
        <v>0</v>
      </c>
      <c r="E669" s="1">
        <v>0</v>
      </c>
      <c r="F669" s="1">
        <v>0</v>
      </c>
      <c r="G669" s="2">
        <f t="shared" si="10"/>
        <v>15378.696000000002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160413</v>
      </c>
      <c r="D687" s="1">
        <f>'PR-RAS'!E694</f>
        <v>0</v>
      </c>
      <c r="E687" s="1">
        <v>0</v>
      </c>
      <c r="F687" s="1">
        <v>0</v>
      </c>
      <c r="G687" s="2">
        <f t="shared" si="10"/>
        <v>110043.31800000001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1487302</v>
      </c>
      <c r="D691" s="1">
        <f>'PR-RAS'!E698</f>
        <v>0</v>
      </c>
      <c r="E691" s="1">
        <v>0</v>
      </c>
      <c r="F691" s="1">
        <v>0</v>
      </c>
      <c r="G691" s="2">
        <f t="shared" si="10"/>
        <v>1026238.3799999999</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275080</v>
      </c>
      <c r="D703" s="1">
        <f>'PR-RAS'!E710</f>
        <v>280509.03999999998</v>
      </c>
      <c r="E703" s="1">
        <v>0</v>
      </c>
      <c r="F703" s="1">
        <v>0</v>
      </c>
      <c r="G703" s="2">
        <f t="shared" si="10"/>
        <v>586940.85215999989</v>
      </c>
      <c r="H703" s="2">
        <f t="shared" si="11"/>
        <v>3.9999999979045242E-2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34864.300000000003</v>
      </c>
      <c r="E705" s="1">
        <v>0</v>
      </c>
      <c r="F705" s="1">
        <v>0</v>
      </c>
      <c r="G705" s="2">
        <f t="shared" si="10"/>
        <v>49088.934399999998</v>
      </c>
      <c r="H705" s="2">
        <f t="shared" si="11"/>
        <v>0.30000000000291038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4500</v>
      </c>
      <c r="D710" s="1">
        <f>'PR-RAS'!E717</f>
        <v>0</v>
      </c>
      <c r="E710" s="1">
        <v>0</v>
      </c>
      <c r="F710" s="1">
        <v>0</v>
      </c>
      <c r="G710" s="2">
        <f t="shared" si="10"/>
        <v>3190.5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65496</v>
      </c>
      <c r="D711" s="1">
        <f>'PR-RAS'!E718</f>
        <v>74459.61</v>
      </c>
      <c r="E711" s="1">
        <v>0</v>
      </c>
      <c r="F711" s="1">
        <v>0</v>
      </c>
      <c r="G711" s="2">
        <f t="shared" si="10"/>
        <v>152234.80619999999</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129321</v>
      </c>
      <c r="D712" s="1">
        <f>'PR-RAS'!E719</f>
        <v>56155.54</v>
      </c>
      <c r="E712" s="1">
        <v>0</v>
      </c>
      <c r="F712" s="1">
        <v>0</v>
      </c>
      <c r="G712" s="2">
        <f t="shared" si="10"/>
        <v>171800.40888</v>
      </c>
      <c r="H712" s="2">
        <f t="shared" si="11"/>
        <v>0.45999999999912689</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24140</v>
      </c>
      <c r="D713" s="1">
        <f>'PR-RAS'!E720</f>
        <v>54218</v>
      </c>
      <c r="E713" s="1">
        <v>0</v>
      </c>
      <c r="F713" s="1">
        <v>0</v>
      </c>
      <c r="G713" s="2">
        <f t="shared" si="10"/>
        <v>94394.111999999994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21813</v>
      </c>
      <c r="D714" s="1">
        <f>'PR-RAS'!E721</f>
        <v>2400</v>
      </c>
      <c r="E714" s="1">
        <v>0</v>
      </c>
      <c r="F714" s="1">
        <v>0</v>
      </c>
      <c r="G714" s="2">
        <f t="shared" si="10"/>
        <v>18975.069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36835</v>
      </c>
      <c r="D715" s="1">
        <f>'PR-RAS'!E722</f>
        <v>0</v>
      </c>
      <c r="E715" s="1">
        <v>0</v>
      </c>
      <c r="F715" s="1">
        <v>0</v>
      </c>
      <c r="G715" s="2">
        <f t="shared" si="10"/>
        <v>26300.19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91693</v>
      </c>
      <c r="D718" s="1">
        <f>'PR-RAS'!E725</f>
        <v>64818.080000000002</v>
      </c>
      <c r="E718" s="1">
        <v>0</v>
      </c>
      <c r="F718" s="1">
        <v>0</v>
      </c>
      <c r="G718" s="2">
        <f t="shared" si="10"/>
        <v>158693.00771999999</v>
      </c>
      <c r="H718" s="2">
        <f t="shared" si="11"/>
        <v>8.000000000174623E-2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3046</v>
      </c>
      <c r="D719" s="1">
        <f>'PR-RAS'!E726</f>
        <v>14503.31</v>
      </c>
      <c r="E719" s="1">
        <v>0</v>
      </c>
      <c r="F719" s="1">
        <v>0</v>
      </c>
      <c r="G719" s="2">
        <f t="shared" si="10"/>
        <v>23013.781159999999</v>
      </c>
      <c r="H719" s="2">
        <f t="shared" si="11"/>
        <v>0.30999999999949068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22005</v>
      </c>
      <c r="D735" s="1">
        <f>'PR-RAS'!E742</f>
        <v>29052.85</v>
      </c>
      <c r="E735" s="1">
        <v>0</v>
      </c>
      <c r="F735" s="1">
        <v>0</v>
      </c>
      <c r="G735" s="2">
        <f t="shared" si="10"/>
        <v>58801.253799999999</v>
      </c>
      <c r="H735" s="2">
        <f t="shared" si="11"/>
        <v>0.15000000000145519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116896</v>
      </c>
      <c r="D760" s="1">
        <f>'PR-RAS'!E767</f>
        <v>237339.28</v>
      </c>
      <c r="E760" s="1">
        <v>0</v>
      </c>
      <c r="F760" s="1">
        <v>0</v>
      </c>
      <c r="G760" s="2">
        <f t="shared" si="10"/>
        <v>449005.09104000003</v>
      </c>
      <c r="H760" s="2">
        <f t="shared" si="11"/>
        <v>0.27999999999883585</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91800</v>
      </c>
      <c r="D812" s="1">
        <f>'PR-RAS'!E819</f>
        <v>101158.08</v>
      </c>
      <c r="E812" s="1">
        <v>0</v>
      </c>
      <c r="F812" s="1">
        <v>0</v>
      </c>
      <c r="G812" s="2">
        <f t="shared" si="18"/>
        <v>238528.20576000004</v>
      </c>
      <c r="H812" s="2">
        <f t="shared" si="19"/>
        <v>8.000000000174623E-2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50000</v>
      </c>
      <c r="D814" s="1">
        <f>'PR-RAS'!E821</f>
        <v>46000</v>
      </c>
      <c r="E814" s="1">
        <v>0</v>
      </c>
      <c r="F814" s="1">
        <v>0</v>
      </c>
      <c r="G814" s="2">
        <f t="shared" si="18"/>
        <v>115445.99999999999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5000</v>
      </c>
      <c r="D816" s="1">
        <f>'PR-RAS'!E823</f>
        <v>3077.16</v>
      </c>
      <c r="E816" s="1">
        <v>0</v>
      </c>
      <c r="F816" s="1">
        <v>0</v>
      </c>
      <c r="G816" s="2">
        <f t="shared" si="18"/>
        <v>9090.7707999999984</v>
      </c>
      <c r="H816" s="2">
        <f t="shared" si="19"/>
        <v>0.15999999999985448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1135</v>
      </c>
      <c r="D817" s="1">
        <f>'PR-RAS'!E824</f>
        <v>2406.91</v>
      </c>
      <c r="E817" s="1">
        <v>0</v>
      </c>
      <c r="F817" s="1">
        <v>0</v>
      </c>
      <c r="G817" s="2">
        <f t="shared" si="18"/>
        <v>4854.2371199999998</v>
      </c>
      <c r="H817" s="2">
        <f t="shared" si="19"/>
        <v>9.0000000000145519E-2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27972</v>
      </c>
      <c r="D818" s="1">
        <f>'PR-RAS'!E825</f>
        <v>25819.919999999998</v>
      </c>
      <c r="E818" s="1">
        <v>0</v>
      </c>
      <c r="F818" s="1">
        <v>0</v>
      </c>
      <c r="G818" s="2">
        <f t="shared" si="18"/>
        <v>65042.873279999993</v>
      </c>
      <c r="H818" s="2">
        <f t="shared" si="19"/>
        <v>8.000000000174623E-2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13103</v>
      </c>
      <c r="D819" s="1">
        <f>'PR-RAS'!E826</f>
        <v>1767.11</v>
      </c>
      <c r="E819" s="1">
        <v>0</v>
      </c>
      <c r="F819" s="1">
        <v>0</v>
      </c>
      <c r="G819" s="2">
        <f t="shared" si="18"/>
        <v>13609.24596</v>
      </c>
      <c r="H819" s="2">
        <f t="shared" si="19"/>
        <v>0.10999999999989996</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2291</v>
      </c>
      <c r="D820" s="1">
        <f>'PR-RAS'!E827</f>
        <v>2640</v>
      </c>
      <c r="E820" s="1">
        <v>0</v>
      </c>
      <c r="F820" s="1">
        <v>0</v>
      </c>
      <c r="G820" s="2">
        <f t="shared" si="18"/>
        <v>6200.6489999999994</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54994</v>
      </c>
      <c r="D821" s="1">
        <f>'PR-RAS'!E828</f>
        <v>96393.34</v>
      </c>
      <c r="E821" s="1">
        <v>0</v>
      </c>
      <c r="F821" s="1">
        <v>0</v>
      </c>
      <c r="G821" s="2">
        <f t="shared" si="18"/>
        <v>203180.15759999998</v>
      </c>
      <c r="H821" s="2">
        <f t="shared" si="19"/>
        <v>0.33999999999650754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3586544</v>
      </c>
      <c r="D823" s="1">
        <f>'PR-RAS'!E830</f>
        <v>1892784.77</v>
      </c>
      <c r="E823" s="1">
        <v>0</v>
      </c>
      <c r="F823" s="1">
        <v>0</v>
      </c>
      <c r="G823" s="2">
        <f t="shared" si="18"/>
        <v>6059877.3298800001</v>
      </c>
      <c r="H823" s="2">
        <f t="shared" si="19"/>
        <v>0.22999999998137355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1051758</v>
      </c>
      <c r="D872" s="1">
        <f>'PR-RAS'!E879</f>
        <v>518242.12</v>
      </c>
      <c r="E872" s="1">
        <v>0</v>
      </c>
      <c r="F872" s="1">
        <v>0</v>
      </c>
      <c r="G872" s="2">
        <f t="shared" si="18"/>
        <v>1818858.99104</v>
      </c>
      <c r="H872" s="2">
        <f t="shared" si="19"/>
        <v>0.11999999999534339</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1572309</v>
      </c>
      <c r="D940" s="1">
        <f>'PR-RAS'!E947</f>
        <v>217912.66</v>
      </c>
      <c r="E940" s="1">
        <v>0</v>
      </c>
      <c r="F940" s="1">
        <v>0</v>
      </c>
      <c r="G940" s="2">
        <f t="shared" si="18"/>
        <v>1885638.1264799999</v>
      </c>
      <c r="H940" s="2">
        <f t="shared" si="19"/>
        <v>0.33999999999650754</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92732.24</v>
      </c>
      <c r="E961" s="1">
        <v>0</v>
      </c>
      <c r="F961" s="1">
        <v>0</v>
      </c>
      <c r="G961" s="2">
        <f t="shared" si="18"/>
        <v>178045.9008</v>
      </c>
      <c r="H961" s="2">
        <f t="shared" si="19"/>
        <v>0.24000000000523869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162466980</v>
      </c>
      <c r="D984" s="6">
        <f>BILANCA!E6</f>
        <v>165676960.42000002</v>
      </c>
      <c r="E984" s="6">
        <v>0</v>
      </c>
      <c r="F984" s="6">
        <v>0</v>
      </c>
      <c r="G984" s="7">
        <f t="shared" ref="G984:G1241" si="22">B984/1000*C984+B984/500*D984</f>
        <v>493820.90084000002</v>
      </c>
      <c r="H984" s="7">
        <f t="shared" si="19"/>
        <v>0.42000001668930054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156716070</v>
      </c>
      <c r="D985" s="1">
        <f>BILANCA!E7</f>
        <v>159179202.31</v>
      </c>
      <c r="E985" s="1">
        <v>0</v>
      </c>
      <c r="F985" s="1">
        <v>0</v>
      </c>
      <c r="G985" s="2">
        <f t="shared" si="22"/>
        <v>950148.94923999999</v>
      </c>
      <c r="H985" s="2">
        <f t="shared" si="19"/>
        <v>0.31000000238418579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60570953</v>
      </c>
      <c r="D986" s="1">
        <f>BILANCA!E8</f>
        <v>60570953.020000003</v>
      </c>
      <c r="E986" s="1">
        <v>0</v>
      </c>
      <c r="F986" s="1">
        <v>0</v>
      </c>
      <c r="G986" s="2">
        <f t="shared" si="22"/>
        <v>545138.57712000003</v>
      </c>
      <c r="H986" s="2">
        <f t="shared" si="19"/>
        <v>2.0000003278255463E-2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60570953</v>
      </c>
      <c r="D987" s="1">
        <f>BILANCA!E9</f>
        <v>60570953.020000003</v>
      </c>
      <c r="E987" s="1">
        <v>0</v>
      </c>
      <c r="F987" s="1">
        <v>0</v>
      </c>
      <c r="G987" s="2">
        <f t="shared" si="22"/>
        <v>726851.43616000004</v>
      </c>
      <c r="H987" s="2">
        <f t="shared" si="19"/>
        <v>2.0000003278255463E-2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95581474</v>
      </c>
      <c r="D990" s="1">
        <f>BILANCA!E12</f>
        <v>98044606.060000002</v>
      </c>
      <c r="E990" s="1">
        <v>0</v>
      </c>
      <c r="F990" s="1">
        <v>0</v>
      </c>
      <c r="G990" s="2">
        <f t="shared" si="22"/>
        <v>2041694.80284</v>
      </c>
      <c r="H990" s="2">
        <f t="shared" si="19"/>
        <v>6.0000002384185791E-2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88313339</v>
      </c>
      <c r="D991" s="1">
        <f>BILANCA!E13</f>
        <v>90475021.850000009</v>
      </c>
      <c r="E991" s="1">
        <v>0</v>
      </c>
      <c r="F991" s="1">
        <v>0</v>
      </c>
      <c r="G991" s="2">
        <f t="shared" si="22"/>
        <v>2154107.0616000001</v>
      </c>
      <c r="H991" s="2">
        <f t="shared" si="19"/>
        <v>0.14999999105930328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31587270</v>
      </c>
      <c r="D993" s="1">
        <f>BILANCA!E15</f>
        <v>31715370</v>
      </c>
      <c r="E993" s="1">
        <v>0</v>
      </c>
      <c r="F993" s="1">
        <v>0</v>
      </c>
      <c r="G993" s="2">
        <f t="shared" si="22"/>
        <v>950180.10000000009</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17382228</v>
      </c>
      <c r="D994" s="1">
        <f>BILANCA!E16</f>
        <v>18027658.059999999</v>
      </c>
      <c r="E994" s="1">
        <v>0</v>
      </c>
      <c r="F994" s="1">
        <v>0</v>
      </c>
      <c r="G994" s="2">
        <f t="shared" si="22"/>
        <v>587812.98531999998</v>
      </c>
      <c r="H994" s="2">
        <f t="shared" si="19"/>
        <v>5.9999998658895493E-2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44143198</v>
      </c>
      <c r="D995" s="1">
        <f>BILANCA!E17</f>
        <v>45888230.770000003</v>
      </c>
      <c r="E995" s="1">
        <v>0</v>
      </c>
      <c r="F995" s="1">
        <v>0</v>
      </c>
      <c r="G995" s="2">
        <f t="shared" si="22"/>
        <v>1631035.9144800003</v>
      </c>
      <c r="H995" s="2">
        <f t="shared" si="19"/>
        <v>0.22999999672174454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4799357</v>
      </c>
      <c r="D996" s="1">
        <f>BILANCA!E18</f>
        <v>5156236.9800000004</v>
      </c>
      <c r="E996" s="1">
        <v>0</v>
      </c>
      <c r="F996" s="1">
        <v>0</v>
      </c>
      <c r="G996" s="2">
        <f t="shared" si="22"/>
        <v>196453.80248000001</v>
      </c>
      <c r="H996" s="2">
        <f t="shared" si="19"/>
        <v>1.9999999552965164E-2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322687</v>
      </c>
      <c r="D997" s="1">
        <f>BILANCA!E19</f>
        <v>252481.37999999989</v>
      </c>
      <c r="E997" s="1">
        <v>0</v>
      </c>
      <c r="F997" s="1">
        <v>0</v>
      </c>
      <c r="G997" s="2">
        <f t="shared" si="22"/>
        <v>11587.096639999996</v>
      </c>
      <c r="H997" s="2">
        <f t="shared" si="19"/>
        <v>0.37999999988824129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1182780</v>
      </c>
      <c r="D998" s="1">
        <f>BILANCA!E20</f>
        <v>1282367.3999999999</v>
      </c>
      <c r="E998" s="1">
        <v>0</v>
      </c>
      <c r="F998" s="1">
        <v>0</v>
      </c>
      <c r="G998" s="2">
        <f t="shared" si="22"/>
        <v>56212.721999999994</v>
      </c>
      <c r="H998" s="2">
        <f t="shared" si="19"/>
        <v>0.39999999990686774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266884</v>
      </c>
      <c r="D999" s="1">
        <f>BILANCA!E21</f>
        <v>266884.15000000002</v>
      </c>
      <c r="E999" s="1">
        <v>0</v>
      </c>
      <c r="F999" s="1">
        <v>0</v>
      </c>
      <c r="G999" s="2">
        <f t="shared" si="22"/>
        <v>12810.436800000001</v>
      </c>
      <c r="H999" s="2">
        <f t="shared" si="19"/>
        <v>0.15000000002328306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41202</v>
      </c>
      <c r="D1000" s="1">
        <f>BILANCA!E22</f>
        <v>41202.11</v>
      </c>
      <c r="E1000" s="1">
        <v>0</v>
      </c>
      <c r="F1000" s="1">
        <v>0</v>
      </c>
      <c r="G1000" s="2">
        <f t="shared" si="22"/>
        <v>2101.3057400000002</v>
      </c>
      <c r="H1000" s="2">
        <f t="shared" si="19"/>
        <v>0.11000000000058208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96208</v>
      </c>
      <c r="D1001" s="1">
        <f>BILANCA!E23</f>
        <v>96208.320000000007</v>
      </c>
      <c r="E1001" s="1">
        <v>0</v>
      </c>
      <c r="F1001" s="1">
        <v>0</v>
      </c>
      <c r="G1001" s="2">
        <f t="shared" si="22"/>
        <v>5195.24352</v>
      </c>
      <c r="H1001" s="2">
        <f t="shared" si="19"/>
        <v>0.32000000000698492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78934</v>
      </c>
      <c r="D1002" s="1">
        <f>BILANCA!E24</f>
        <v>78934</v>
      </c>
      <c r="E1002" s="1">
        <v>0</v>
      </c>
      <c r="F1002" s="1">
        <v>0</v>
      </c>
      <c r="G1002" s="2">
        <f t="shared" si="22"/>
        <v>4499.2379999999994</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139467</v>
      </c>
      <c r="D1003" s="1">
        <f>BILANCA!E25</f>
        <v>139467.25</v>
      </c>
      <c r="E1003" s="1">
        <v>0</v>
      </c>
      <c r="F1003" s="1">
        <v>0</v>
      </c>
      <c r="G1003" s="2">
        <f t="shared" si="22"/>
        <v>8368.0300000000007</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506843</v>
      </c>
      <c r="D1004" s="1">
        <f>BILANCA!E26</f>
        <v>698672.37</v>
      </c>
      <c r="E1004" s="1">
        <v>0</v>
      </c>
      <c r="F1004" s="1">
        <v>0</v>
      </c>
      <c r="G1004" s="2">
        <f t="shared" si="22"/>
        <v>39987.942540000004</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1989631</v>
      </c>
      <c r="D1006" s="1">
        <f>BILANCA!E28</f>
        <v>2351254.2200000002</v>
      </c>
      <c r="E1006" s="1">
        <v>0</v>
      </c>
      <c r="F1006" s="1">
        <v>0</v>
      </c>
      <c r="G1006" s="2">
        <f t="shared" si="22"/>
        <v>153919.20712000001</v>
      </c>
      <c r="H1006" s="2">
        <f t="shared" si="19"/>
        <v>0.22000000020489097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229994</v>
      </c>
      <c r="D1007" s="1">
        <f>BILANCA!E29</f>
        <v>190991.31999999983</v>
      </c>
      <c r="E1007" s="1">
        <v>0</v>
      </c>
      <c r="F1007" s="1">
        <v>0</v>
      </c>
      <c r="G1007" s="2">
        <f t="shared" si="22"/>
        <v>14687.439359999991</v>
      </c>
      <c r="H1007" s="2">
        <f t="shared" si="19"/>
        <v>0.31999999983236194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500702</v>
      </c>
      <c r="D1008" s="1">
        <f>BILANCA!E30</f>
        <v>500702.42</v>
      </c>
      <c r="E1008" s="1">
        <v>0</v>
      </c>
      <c r="F1008" s="1">
        <v>0</v>
      </c>
      <c r="G1008" s="2">
        <f t="shared" si="22"/>
        <v>37552.671000000002</v>
      </c>
      <c r="H1008" s="2">
        <f t="shared" si="19"/>
        <v>0.41999999998370185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1788924</v>
      </c>
      <c r="D1010" s="1">
        <f>BILANCA!E32</f>
        <v>1788924.13</v>
      </c>
      <c r="E1010" s="1">
        <v>0</v>
      </c>
      <c r="F1010" s="1">
        <v>0</v>
      </c>
      <c r="G1010" s="2">
        <f t="shared" si="22"/>
        <v>144902.85102</v>
      </c>
      <c r="H1010" s="2">
        <f t="shared" si="19"/>
        <v>0.12999999988824129</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2059632</v>
      </c>
      <c r="D1012" s="1">
        <f>BILANCA!E34</f>
        <v>2098635.23</v>
      </c>
      <c r="E1012" s="1">
        <v>0</v>
      </c>
      <c r="F1012" s="1">
        <v>0</v>
      </c>
      <c r="G1012" s="2">
        <f t="shared" si="22"/>
        <v>181450.17134</v>
      </c>
      <c r="H1012" s="2">
        <f t="shared" si="19"/>
        <v>0.22999999998137355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1772</v>
      </c>
      <c r="D1013" s="1">
        <f>BILANCA!E35</f>
        <v>0</v>
      </c>
      <c r="E1013" s="1">
        <v>0</v>
      </c>
      <c r="F1013" s="1">
        <v>0</v>
      </c>
      <c r="G1013" s="2">
        <f t="shared" si="22"/>
        <v>53.16</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93028</v>
      </c>
      <c r="D1015" s="1">
        <f>BILANCA!E37</f>
        <v>93028</v>
      </c>
      <c r="E1015" s="1">
        <v>0</v>
      </c>
      <c r="F1015" s="1">
        <v>0</v>
      </c>
      <c r="G1015" s="2">
        <f t="shared" si="22"/>
        <v>8930.6880000000001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91256</v>
      </c>
      <c r="D1018" s="1">
        <f>BILANCA!E40</f>
        <v>93028</v>
      </c>
      <c r="E1018" s="1">
        <v>0</v>
      </c>
      <c r="F1018" s="1">
        <v>0</v>
      </c>
      <c r="G1018" s="2">
        <f t="shared" si="22"/>
        <v>9705.9200000000019</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223648</v>
      </c>
      <c r="D1019" s="1">
        <f>BILANCA!E41</f>
        <v>223648.43</v>
      </c>
      <c r="E1019" s="1">
        <v>0</v>
      </c>
      <c r="F1019" s="1">
        <v>0</v>
      </c>
      <c r="G1019" s="2">
        <f t="shared" si="22"/>
        <v>24154.01496</v>
      </c>
      <c r="H1019" s="2">
        <f t="shared" si="19"/>
        <v>0.42999999999301508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223648</v>
      </c>
      <c r="D1020" s="1">
        <f>BILANCA!E42</f>
        <v>223648.43</v>
      </c>
      <c r="E1020" s="1">
        <v>0</v>
      </c>
      <c r="F1020" s="1">
        <v>0</v>
      </c>
      <c r="G1020" s="2">
        <f t="shared" si="22"/>
        <v>24824.959819999996</v>
      </c>
      <c r="H1020" s="2">
        <f t="shared" si="19"/>
        <v>0.42999999999301508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6490034</v>
      </c>
      <c r="D1023" s="1">
        <f>BILANCA!E45</f>
        <v>6902463.0799999991</v>
      </c>
      <c r="E1023" s="1">
        <v>0</v>
      </c>
      <c r="F1023" s="1">
        <v>0</v>
      </c>
      <c r="G1023" s="2">
        <f t="shared" si="22"/>
        <v>811798.40639999998</v>
      </c>
      <c r="H1023" s="2">
        <f t="shared" si="19"/>
        <v>7.9999999143183231E-2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223161</v>
      </c>
      <c r="D1025" s="1">
        <f>BILANCA!E47</f>
        <v>223161.22</v>
      </c>
      <c r="E1025" s="1">
        <v>0</v>
      </c>
      <c r="F1025" s="1">
        <v>0</v>
      </c>
      <c r="G1025" s="2">
        <f t="shared" si="22"/>
        <v>28118.304479999999</v>
      </c>
      <c r="H1025" s="2">
        <f t="shared" si="19"/>
        <v>0.22000000000116415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11340</v>
      </c>
      <c r="D1026" s="1">
        <f>BILANCA!E48</f>
        <v>11340</v>
      </c>
      <c r="E1026" s="1">
        <v>0</v>
      </c>
      <c r="F1026" s="1">
        <v>0</v>
      </c>
      <c r="G1026" s="2">
        <f t="shared" si="22"/>
        <v>1462.86</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7251789</v>
      </c>
      <c r="D1027" s="1">
        <f>BILANCA!E49</f>
        <v>7683414.1399999997</v>
      </c>
      <c r="E1027" s="1">
        <v>0</v>
      </c>
      <c r="F1027" s="1">
        <v>0</v>
      </c>
      <c r="G1027" s="2">
        <f t="shared" si="22"/>
        <v>995219.16031999979</v>
      </c>
      <c r="H1027" s="2">
        <f t="shared" si="19"/>
        <v>0.13999999966472387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996256</v>
      </c>
      <c r="D1028" s="1">
        <f>BILANCA!E50</f>
        <v>1015452.28</v>
      </c>
      <c r="E1028" s="1">
        <v>0</v>
      </c>
      <c r="F1028" s="1">
        <v>0</v>
      </c>
      <c r="G1028" s="2">
        <f t="shared" si="22"/>
        <v>136222.22519999999</v>
      </c>
      <c r="H1028" s="2">
        <f t="shared" si="19"/>
        <v>0.28000000002793968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304894</v>
      </c>
      <c r="D1032" s="1">
        <f>BILANCA!E54</f>
        <v>307374.33</v>
      </c>
      <c r="E1032" s="1">
        <v>0</v>
      </c>
      <c r="F1032" s="1">
        <v>0</v>
      </c>
      <c r="G1032" s="2">
        <f t="shared" si="22"/>
        <v>45062.490340000004</v>
      </c>
      <c r="H1032" s="2">
        <f t="shared" si="19"/>
        <v>0.33000000001629815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304894</v>
      </c>
      <c r="D1033" s="1">
        <f>BILANCA!E55</f>
        <v>307374.33</v>
      </c>
      <c r="E1033" s="1">
        <v>0</v>
      </c>
      <c r="F1033" s="1">
        <v>0</v>
      </c>
      <c r="G1033" s="2">
        <f t="shared" si="22"/>
        <v>45982.133000000002</v>
      </c>
      <c r="H1033" s="2">
        <f t="shared" si="19"/>
        <v>0.33000000001629815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563643</v>
      </c>
      <c r="D1034" s="1">
        <f>BILANCA!E56</f>
        <v>563643.23</v>
      </c>
      <c r="E1034" s="1">
        <v>0</v>
      </c>
      <c r="F1034" s="1">
        <v>0</v>
      </c>
      <c r="G1034" s="2">
        <f t="shared" si="22"/>
        <v>86237.402459999983</v>
      </c>
      <c r="H1034" s="2">
        <f t="shared" si="19"/>
        <v>0.22999999998137355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286103</v>
      </c>
      <c r="D1035" s="1">
        <f>BILANCA!E57</f>
        <v>286103.18</v>
      </c>
      <c r="E1035" s="1">
        <v>0</v>
      </c>
      <c r="F1035" s="1">
        <v>0</v>
      </c>
      <c r="G1035" s="2">
        <f t="shared" si="22"/>
        <v>44632.086719999999</v>
      </c>
      <c r="H1035" s="2">
        <f t="shared" si="19"/>
        <v>0.17999999999301508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25000</v>
      </c>
      <c r="D1036" s="1">
        <f>BILANCA!E58</f>
        <v>25000</v>
      </c>
      <c r="E1036" s="1">
        <v>0</v>
      </c>
      <c r="F1036" s="1">
        <v>0</v>
      </c>
      <c r="G1036" s="2">
        <f t="shared" si="22"/>
        <v>3975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252540</v>
      </c>
      <c r="D1039" s="1">
        <f>BILANCA!E61</f>
        <v>252540.05</v>
      </c>
      <c r="E1039" s="1">
        <v>0</v>
      </c>
      <c r="F1039" s="1">
        <v>0</v>
      </c>
      <c r="G1039" s="2">
        <f t="shared" si="22"/>
        <v>42426.725599999998</v>
      </c>
      <c r="H1039" s="2">
        <f t="shared" si="19"/>
        <v>4.9999999988358468E-2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5750910</v>
      </c>
      <c r="D1046" s="1">
        <f>BILANCA!E68</f>
        <v>6497758.1100000003</v>
      </c>
      <c r="E1046" s="1">
        <v>0</v>
      </c>
      <c r="F1046" s="1">
        <v>0</v>
      </c>
      <c r="G1046" s="2">
        <f t="shared" si="22"/>
        <v>1181024.8518600001</v>
      </c>
      <c r="H1046" s="2">
        <f t="shared" si="19"/>
        <v>0.11000000033527613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168141</v>
      </c>
      <c r="D1047" s="1">
        <f>BILANCA!E69</f>
        <v>769279.26</v>
      </c>
      <c r="E1047" s="1">
        <v>0</v>
      </c>
      <c r="F1047" s="1">
        <v>0</v>
      </c>
      <c r="G1047" s="2">
        <f t="shared" si="22"/>
        <v>109228.76928000001</v>
      </c>
      <c r="H1047" s="2">
        <f t="shared" si="19"/>
        <v>0.26000000000931323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167416</v>
      </c>
      <c r="D1048" s="1">
        <f>BILANCA!E70</f>
        <v>769217.89</v>
      </c>
      <c r="E1048" s="1">
        <v>0</v>
      </c>
      <c r="F1048" s="1">
        <v>0</v>
      </c>
      <c r="G1048" s="2">
        <f t="shared" si="22"/>
        <v>110880.36569999999</v>
      </c>
      <c r="H1048" s="2">
        <f t="shared" si="19"/>
        <v>0.10999999998603016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167416</v>
      </c>
      <c r="D1050" s="1">
        <f>BILANCA!E72</f>
        <v>769217.89</v>
      </c>
      <c r="E1050" s="1">
        <v>0</v>
      </c>
      <c r="F1050" s="1">
        <v>0</v>
      </c>
      <c r="G1050" s="2">
        <f t="shared" si="22"/>
        <v>114292.06926</v>
      </c>
      <c r="H1050" s="2">
        <f t="shared" si="19"/>
        <v>0.10999999998603016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725</v>
      </c>
      <c r="D1054" s="1">
        <f>BILANCA!E76</f>
        <v>61.37</v>
      </c>
      <c r="E1054" s="1">
        <v>0</v>
      </c>
      <c r="F1054" s="1">
        <v>0</v>
      </c>
      <c r="G1054" s="2">
        <f t="shared" si="22"/>
        <v>60.189539999999994</v>
      </c>
      <c r="H1054" s="2">
        <f t="shared" si="19"/>
        <v>0.36999999999999744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7725</v>
      </c>
      <c r="D1056" s="1">
        <f>BILANCA!E78</f>
        <v>8473.1</v>
      </c>
      <c r="E1056" s="1">
        <v>0</v>
      </c>
      <c r="F1056" s="1">
        <v>0</v>
      </c>
      <c r="G1056" s="2">
        <f t="shared" si="22"/>
        <v>1800.9975999999999</v>
      </c>
      <c r="H1056" s="2">
        <f t="shared" si="19"/>
        <v>0.1000000000003638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3328</v>
      </c>
      <c r="D1060" s="1">
        <f>BILANCA!E82</f>
        <v>3328</v>
      </c>
      <c r="E1060" s="1">
        <v>0</v>
      </c>
      <c r="F1060" s="1">
        <v>0</v>
      </c>
      <c r="G1060" s="2">
        <f t="shared" si="22"/>
        <v>768.76799999999992</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4397</v>
      </c>
      <c r="D1062" s="1">
        <f>BILANCA!E84</f>
        <v>4564.57</v>
      </c>
      <c r="E1062" s="1">
        <v>0</v>
      </c>
      <c r="F1062" s="1">
        <v>0</v>
      </c>
      <c r="G1062" s="2">
        <f t="shared" si="22"/>
        <v>1068.5650599999999</v>
      </c>
      <c r="H1062" s="2">
        <f t="shared" si="19"/>
        <v>0.43000000000029104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580.53</v>
      </c>
      <c r="E1064" s="1">
        <v>0</v>
      </c>
      <c r="F1064" s="1">
        <v>0</v>
      </c>
      <c r="G1064" s="2">
        <f t="shared" si="22"/>
        <v>94.045860000000005</v>
      </c>
      <c r="H1064" s="2">
        <f t="shared" si="19"/>
        <v>0.47000000000002728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3907704</v>
      </c>
      <c r="D1112" s="1">
        <f>BILANCA!E134</f>
        <v>3907704</v>
      </c>
      <c r="E1112" s="1">
        <v>0</v>
      </c>
      <c r="F1112" s="1">
        <v>0</v>
      </c>
      <c r="G1112" s="2">
        <f t="shared" si="22"/>
        <v>1512281.4479999999</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3907704</v>
      </c>
      <c r="D1113" s="1">
        <f>BILANCA!E135</f>
        <v>3907704</v>
      </c>
      <c r="E1113" s="1">
        <v>0</v>
      </c>
      <c r="F1113" s="1">
        <v>0</v>
      </c>
      <c r="G1113" s="2">
        <f t="shared" si="22"/>
        <v>1524004.56</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3907704</v>
      </c>
      <c r="D1117" s="1">
        <f>BILANCA!E139</f>
        <v>3907704</v>
      </c>
      <c r="E1117" s="1">
        <v>0</v>
      </c>
      <c r="F1117" s="1">
        <v>0</v>
      </c>
      <c r="G1117" s="2">
        <f t="shared" si="22"/>
        <v>1570897.0079999999</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1431912</v>
      </c>
      <c r="D1124" s="1">
        <f>BILANCA!E146</f>
        <v>1627732.31</v>
      </c>
      <c r="E1124" s="1">
        <v>0</v>
      </c>
      <c r="F1124" s="1">
        <v>0</v>
      </c>
      <c r="G1124" s="2">
        <f t="shared" si="22"/>
        <v>660920.10341999994</v>
      </c>
      <c r="H1124" s="2">
        <f t="shared" si="23"/>
        <v>0.31000000005587935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269483</v>
      </c>
      <c r="D1125" s="1">
        <f>BILANCA!E147</f>
        <v>534725.35</v>
      </c>
      <c r="E1125" s="1">
        <v>0</v>
      </c>
      <c r="F1125" s="1">
        <v>0</v>
      </c>
      <c r="G1125" s="2">
        <f t="shared" si="22"/>
        <v>190128.58539999998</v>
      </c>
      <c r="H1125" s="2">
        <f t="shared" si="23"/>
        <v>0.34999999997671694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136796</v>
      </c>
      <c r="D1136" s="1">
        <f>BILANCA!E158</f>
        <v>137423.74</v>
      </c>
      <c r="E1136" s="1">
        <v>0</v>
      </c>
      <c r="F1136" s="1">
        <v>0</v>
      </c>
      <c r="G1136" s="2">
        <f t="shared" si="22"/>
        <v>62981.452439999994</v>
      </c>
      <c r="H1136" s="2">
        <f t="shared" si="23"/>
        <v>0.26000000000931323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1334451</v>
      </c>
      <c r="D1137" s="1">
        <f>BILANCA!E159</f>
        <v>1224126.3400000001</v>
      </c>
      <c r="E1137" s="1">
        <v>0</v>
      </c>
      <c r="F1137" s="1">
        <v>0</v>
      </c>
      <c r="G1137" s="2">
        <f t="shared" si="22"/>
        <v>582536.36672000005</v>
      </c>
      <c r="H1137" s="2">
        <f t="shared" si="23"/>
        <v>0.34000000008381903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420</v>
      </c>
      <c r="E1138" s="1">
        <v>0</v>
      </c>
      <c r="F1138" s="1">
        <v>0</v>
      </c>
      <c r="G1138" s="2">
        <f t="shared" si="22"/>
        <v>130.19999999999999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308818</v>
      </c>
      <c r="D1141" s="1">
        <f>BILANCA!E163</f>
        <v>268963.12</v>
      </c>
      <c r="E1141" s="1">
        <v>0</v>
      </c>
      <c r="F1141" s="1">
        <v>0</v>
      </c>
      <c r="G1141" s="2">
        <f t="shared" si="22"/>
        <v>133785.58992</v>
      </c>
      <c r="H1141" s="2">
        <f t="shared" si="23"/>
        <v>0.11999999999534339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235428</v>
      </c>
      <c r="D1142" s="1">
        <f>BILANCA!E164</f>
        <v>184569.44</v>
      </c>
      <c r="E1142" s="1">
        <v>0</v>
      </c>
      <c r="F1142" s="1">
        <v>0</v>
      </c>
      <c r="G1142" s="2">
        <f t="shared" si="22"/>
        <v>96126.133920000007</v>
      </c>
      <c r="H1142" s="2">
        <f t="shared" si="23"/>
        <v>0.44000000000232831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235428</v>
      </c>
      <c r="D1143" s="1">
        <f>BILANCA!E165</f>
        <v>184569.44</v>
      </c>
      <c r="E1143" s="1">
        <v>0</v>
      </c>
      <c r="F1143" s="1">
        <v>0</v>
      </c>
      <c r="G1143" s="2">
        <f t="shared" si="22"/>
        <v>96730.700800000006</v>
      </c>
      <c r="H1143" s="2">
        <f t="shared" si="23"/>
        <v>0.44000000000232831</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162466980</v>
      </c>
      <c r="D1152" s="1">
        <f>BILANCA!E175</f>
        <v>165676960.42000002</v>
      </c>
      <c r="E1152" s="1">
        <v>0</v>
      </c>
      <c r="F1152" s="1">
        <v>0</v>
      </c>
      <c r="G1152" s="2">
        <f t="shared" si="22"/>
        <v>83455732.241960004</v>
      </c>
      <c r="H1152" s="2">
        <f t="shared" si="23"/>
        <v>0.42000001668930054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8237485</v>
      </c>
      <c r="D1153" s="1">
        <f>BILANCA!E176</f>
        <v>7690409.5600000005</v>
      </c>
      <c r="E1153" s="1">
        <v>0</v>
      </c>
      <c r="F1153" s="1">
        <v>0</v>
      </c>
      <c r="G1153" s="2">
        <f t="shared" si="22"/>
        <v>4015111.7004000004</v>
      </c>
      <c r="H1153" s="2">
        <f t="shared" si="23"/>
        <v>0.43999999947845936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6820216</v>
      </c>
      <c r="D1154" s="1">
        <f>BILANCA!E177</f>
        <v>5309073.4000000004</v>
      </c>
      <c r="E1154" s="1">
        <v>0</v>
      </c>
      <c r="F1154" s="1">
        <v>0</v>
      </c>
      <c r="G1154" s="2">
        <f t="shared" si="22"/>
        <v>2981960.0388000002</v>
      </c>
      <c r="H1154" s="2">
        <f t="shared" si="23"/>
        <v>0.40000000037252903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76744</v>
      </c>
      <c r="D1155" s="1">
        <f>BILANCA!E178</f>
        <v>97471.88</v>
      </c>
      <c r="E1155" s="1">
        <v>0</v>
      </c>
      <c r="F1155" s="1">
        <v>0</v>
      </c>
      <c r="G1155" s="2">
        <f t="shared" si="22"/>
        <v>46730.294719999998</v>
      </c>
      <c r="H1155" s="2">
        <f t="shared" si="23"/>
        <v>0.11999999999534339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1156034</v>
      </c>
      <c r="D1156" s="1">
        <f>BILANCA!E179</f>
        <v>1158616.8600000001</v>
      </c>
      <c r="E1156" s="1">
        <v>0</v>
      </c>
      <c r="F1156" s="1">
        <v>0</v>
      </c>
      <c r="G1156" s="2">
        <f t="shared" si="22"/>
        <v>600875.31556000002</v>
      </c>
      <c r="H1156" s="2">
        <f t="shared" si="23"/>
        <v>0.13999999989755452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2744</v>
      </c>
      <c r="D1157" s="1">
        <f>BILANCA!E180</f>
        <v>389</v>
      </c>
      <c r="E1157" s="1">
        <v>0</v>
      </c>
      <c r="F1157" s="1">
        <v>0</v>
      </c>
      <c r="G1157" s="2">
        <f t="shared" si="22"/>
        <v>612.82799999999997</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2744</v>
      </c>
      <c r="D1160" s="1">
        <f>BILANCA!E183</f>
        <v>389</v>
      </c>
      <c r="E1160" s="1">
        <v>0</v>
      </c>
      <c r="F1160" s="1">
        <v>0</v>
      </c>
      <c r="G1160" s="2">
        <f t="shared" si="22"/>
        <v>623.39400000000001</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13167</v>
      </c>
      <c r="D1161" s="1">
        <f>BILANCA!E184</f>
        <v>0</v>
      </c>
      <c r="E1161" s="1">
        <v>0</v>
      </c>
      <c r="F1161" s="1">
        <v>0</v>
      </c>
      <c r="G1161" s="2">
        <f t="shared" si="22"/>
        <v>2343.7260000000001</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500</v>
      </c>
      <c r="D1163" s="1">
        <f>BILANCA!E186</f>
        <v>0</v>
      </c>
      <c r="E1163" s="1">
        <v>0</v>
      </c>
      <c r="F1163" s="1">
        <v>0</v>
      </c>
      <c r="G1163" s="2">
        <f t="shared" si="22"/>
        <v>90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5454254</v>
      </c>
      <c r="D1164" s="1">
        <f>BILANCA!E187</f>
        <v>4026287.23</v>
      </c>
      <c r="E1164" s="1">
        <v>0</v>
      </c>
      <c r="F1164" s="1">
        <v>0</v>
      </c>
      <c r="G1164" s="2">
        <f t="shared" si="22"/>
        <v>2444735.9512599995</v>
      </c>
      <c r="H1164" s="2">
        <f t="shared" si="23"/>
        <v>0.22999999998137355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116773</v>
      </c>
      <c r="D1165" s="1">
        <f>BILANCA!E188</f>
        <v>26308.43</v>
      </c>
      <c r="E1165" s="1">
        <v>0</v>
      </c>
      <c r="F1165" s="1">
        <v>0</v>
      </c>
      <c r="G1165" s="2">
        <f t="shared" si="22"/>
        <v>30828.954519999999</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671675</v>
      </c>
      <c r="D1166" s="1">
        <f>BILANCA!E189</f>
        <v>283655</v>
      </c>
      <c r="E1166" s="1">
        <v>0</v>
      </c>
      <c r="F1166" s="1">
        <v>0</v>
      </c>
      <c r="G1166" s="2">
        <f t="shared" si="22"/>
        <v>226734.255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745594</v>
      </c>
      <c r="D1183" s="1">
        <f>BILANCA!E206</f>
        <v>2097681.16</v>
      </c>
      <c r="E1183" s="1">
        <v>0</v>
      </c>
      <c r="F1183" s="1">
        <v>0</v>
      </c>
      <c r="G1183" s="2">
        <f t="shared" si="22"/>
        <v>988191.2640000002</v>
      </c>
      <c r="H1183" s="2">
        <f t="shared" si="23"/>
        <v>0.16000000014901161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745594</v>
      </c>
      <c r="D1184" s="1">
        <f>BILANCA!E207</f>
        <v>2097681.16</v>
      </c>
      <c r="E1184" s="1">
        <v>0</v>
      </c>
      <c r="F1184" s="1">
        <v>0</v>
      </c>
      <c r="G1184" s="2">
        <f t="shared" si="22"/>
        <v>993132.22032000008</v>
      </c>
      <c r="H1184" s="2">
        <f t="shared" si="23"/>
        <v>0.16000000014901161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745594</v>
      </c>
      <c r="D1185" s="1">
        <f>BILANCA!E208</f>
        <v>2097681.16</v>
      </c>
      <c r="E1185" s="1">
        <v>0</v>
      </c>
      <c r="F1185" s="1">
        <v>0</v>
      </c>
      <c r="G1185" s="2">
        <f t="shared" si="22"/>
        <v>998073.17664000008</v>
      </c>
      <c r="H1185" s="2">
        <f t="shared" si="23"/>
        <v>0.16000000014901161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154229495</v>
      </c>
      <c r="D1214" s="1">
        <f>BILANCA!E237</f>
        <v>157986550.86000001</v>
      </c>
      <c r="E1214" s="1">
        <v>0</v>
      </c>
      <c r="F1214" s="1">
        <v>0</v>
      </c>
      <c r="G1214" s="2">
        <f t="shared" si="22"/>
        <v>108616799.84232001</v>
      </c>
      <c r="H1214" s="2">
        <f t="shared" si="23"/>
        <v>0.13999998569488525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160675816</v>
      </c>
      <c r="D1215" s="1">
        <f>BILANCA!E238</f>
        <v>161621096.70000002</v>
      </c>
      <c r="E1215" s="1">
        <v>0</v>
      </c>
      <c r="F1215" s="1">
        <v>0</v>
      </c>
      <c r="G1215" s="2">
        <f t="shared" si="22"/>
        <v>112268978.18080002</v>
      </c>
      <c r="H1215" s="2">
        <f t="shared" si="23"/>
        <v>0.29999998211860657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161421410</v>
      </c>
      <c r="D1216" s="1">
        <f>BILANCA!E239</f>
        <v>163718777.86000001</v>
      </c>
      <c r="E1216" s="1">
        <v>0</v>
      </c>
      <c r="F1216" s="1">
        <v>0</v>
      </c>
      <c r="G1216" s="2">
        <f t="shared" si="22"/>
        <v>113904139.01276001</v>
      </c>
      <c r="H1216" s="2">
        <f t="shared" si="23"/>
        <v>0.13999998569488525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161399948</v>
      </c>
      <c r="D1217" s="1">
        <f>BILANCA!E240</f>
        <v>163697315.86000001</v>
      </c>
      <c r="E1217" s="1">
        <v>0</v>
      </c>
      <c r="F1217" s="1">
        <v>0</v>
      </c>
      <c r="G1217" s="2">
        <f t="shared" si="22"/>
        <v>114377931.65448001</v>
      </c>
      <c r="H1217" s="2">
        <f t="shared" si="23"/>
        <v>0.13999998569488525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21462</v>
      </c>
      <c r="D1218" s="1">
        <f>BILANCA!E241</f>
        <v>21462</v>
      </c>
      <c r="E1218" s="1">
        <v>0</v>
      </c>
      <c r="F1218" s="1">
        <v>0</v>
      </c>
      <c r="G1218" s="2">
        <f t="shared" si="22"/>
        <v>15130.71</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745594</v>
      </c>
      <c r="D1219" s="1">
        <f>BILANCA!E242</f>
        <v>2097681.16</v>
      </c>
      <c r="E1219" s="1">
        <v>0</v>
      </c>
      <c r="F1219" s="1">
        <v>0</v>
      </c>
      <c r="G1219" s="2">
        <f t="shared" si="22"/>
        <v>1166065.6915199999</v>
      </c>
      <c r="H1219" s="2">
        <f t="shared" si="23"/>
        <v>0.16000000014901161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745594</v>
      </c>
      <c r="D1220" s="1">
        <f>BILANCA!E243</f>
        <v>2097681.16</v>
      </c>
      <c r="E1220" s="1">
        <v>0</v>
      </c>
      <c r="F1220" s="1">
        <v>0</v>
      </c>
      <c r="G1220" s="2">
        <f t="shared" si="22"/>
        <v>1171006.64784</v>
      </c>
      <c r="H1220" s="2">
        <f t="shared" si="23"/>
        <v>0.16000000014901161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-8113661</v>
      </c>
      <c r="D1222" s="1">
        <f>BILANCA!E245</f>
        <v>-5717823.4299999997</v>
      </c>
      <c r="E1222" s="1">
        <v>0</v>
      </c>
      <c r="F1222" s="1">
        <v>0</v>
      </c>
      <c r="G1222" s="2">
        <f t="shared" si="22"/>
        <v>-4672284.5785399992</v>
      </c>
      <c r="H1222" s="2">
        <f t="shared" si="23"/>
        <v>0.42999999970197678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8113661</v>
      </c>
      <c r="D1227" s="1">
        <f>BILANCA!E250</f>
        <v>5717823.4299999997</v>
      </c>
      <c r="E1227" s="1">
        <v>0</v>
      </c>
      <c r="F1227" s="1">
        <v>0</v>
      </c>
      <c r="G1227" s="2">
        <f t="shared" si="22"/>
        <v>4770031.1178399995</v>
      </c>
      <c r="H1227" s="2">
        <f t="shared" si="23"/>
        <v>0.42999999970197678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4929022</v>
      </c>
      <c r="D1229" s="1">
        <f>BILANCA!E252</f>
        <v>2740781.65</v>
      </c>
      <c r="E1229" s="1">
        <v>0</v>
      </c>
      <c r="F1229" s="1">
        <v>0</v>
      </c>
      <c r="G1229" s="2">
        <f t="shared" si="22"/>
        <v>2561003.9838</v>
      </c>
      <c r="H1229" s="2">
        <f t="shared" si="23"/>
        <v>0.35000000009313226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3184639</v>
      </c>
      <c r="D1230" s="1">
        <f>BILANCA!E253</f>
        <v>2977041.78</v>
      </c>
      <c r="E1230" s="1">
        <v>0</v>
      </c>
      <c r="F1230" s="1">
        <v>0</v>
      </c>
      <c r="G1230" s="2">
        <f t="shared" si="22"/>
        <v>2257264.4723199997</v>
      </c>
      <c r="H1230" s="2">
        <f t="shared" si="23"/>
        <v>0.22000000020489097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1431912</v>
      </c>
      <c r="D1232" s="1">
        <f>BILANCA!E255</f>
        <v>1898708.15</v>
      </c>
      <c r="E1232" s="1">
        <v>0</v>
      </c>
      <c r="F1232" s="1">
        <v>0</v>
      </c>
      <c r="G1232" s="2">
        <f t="shared" si="22"/>
        <v>1302102.7467</v>
      </c>
      <c r="H1232" s="2">
        <f t="shared" si="23"/>
        <v>0.14999999990686774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235428</v>
      </c>
      <c r="D1233" s="1">
        <f>BILANCA!E256</f>
        <v>184569.44</v>
      </c>
      <c r="E1233" s="1">
        <v>0</v>
      </c>
      <c r="F1233" s="1">
        <v>0</v>
      </c>
      <c r="G1233" s="2">
        <f t="shared" si="22"/>
        <v>151141.72</v>
      </c>
      <c r="H1233" s="2">
        <f t="shared" si="23"/>
        <v>0.44000000000232831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11144267</v>
      </c>
      <c r="D1236" s="1">
        <f>BILANCA!E259</f>
        <v>10963522.880000001</v>
      </c>
      <c r="E1236" s="1">
        <v>0</v>
      </c>
      <c r="F1236" s="1">
        <v>0</v>
      </c>
      <c r="G1236" s="2">
        <f t="shared" si="22"/>
        <v>8367042.1282800008</v>
      </c>
      <c r="H1236" s="2">
        <f t="shared" si="23"/>
        <v>0.11999999918043613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11144267</v>
      </c>
      <c r="D1237" s="1">
        <f>BILANCA!E260</f>
        <v>10963522.880000001</v>
      </c>
      <c r="E1237" s="1">
        <v>0</v>
      </c>
      <c r="F1237" s="1">
        <v>0</v>
      </c>
      <c r="G1237" s="2">
        <f t="shared" si="22"/>
        <v>8400113.4410400018</v>
      </c>
      <c r="H1237" s="2">
        <f t="shared" si="23"/>
        <v>0.11999999918043613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1592132</v>
      </c>
      <c r="D1240" s="1">
        <f>BILANCA!E264</f>
        <v>1712170.3</v>
      </c>
      <c r="E1240" s="1">
        <v>0</v>
      </c>
      <c r="F1240" s="1">
        <v>0</v>
      </c>
      <c r="G1240" s="2">
        <f t="shared" si="22"/>
        <v>1289233.4582</v>
      </c>
      <c r="H1240" s="2">
        <f t="shared" si="23"/>
        <v>0.30000000004656613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148598</v>
      </c>
      <c r="D1241" s="1">
        <f>BILANCA!E265</f>
        <v>184525.13</v>
      </c>
      <c r="E1241" s="1">
        <v>0</v>
      </c>
      <c r="F1241" s="1">
        <v>0</v>
      </c>
      <c r="G1241" s="2">
        <f t="shared" si="22"/>
        <v>133553.25108000002</v>
      </c>
      <c r="H1241" s="2">
        <f t="shared" si="23"/>
        <v>0.13000000000465661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138401</v>
      </c>
      <c r="D1242" s="1">
        <f>BILANCA!E266</f>
        <v>95313.08</v>
      </c>
      <c r="E1242" s="1">
        <v>0</v>
      </c>
      <c r="F1242" s="1">
        <v>0</v>
      </c>
      <c r="G1242" s="2">
        <f t="shared" ref="G1242:G1479" si="24">B1242/1000*C1242+B1242/500*D1242</f>
        <v>85218.034440000003</v>
      </c>
      <c r="H1242" s="2">
        <f t="shared" si="23"/>
        <v>8.000000000174623E-2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97027</v>
      </c>
      <c r="D1243" s="1">
        <f>BILANCA!E267</f>
        <v>89256.36</v>
      </c>
      <c r="E1243" s="1">
        <v>0</v>
      </c>
      <c r="F1243" s="1">
        <v>0</v>
      </c>
      <c r="G1243" s="2">
        <f t="shared" si="24"/>
        <v>71640.3272</v>
      </c>
      <c r="H1243" s="2">
        <f t="shared" si="23"/>
        <v>0.36000000000058208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580.53</v>
      </c>
      <c r="E1244" s="1">
        <v>0</v>
      </c>
      <c r="F1244" s="1">
        <v>0</v>
      </c>
      <c r="G1244" s="2">
        <f t="shared" si="24"/>
        <v>303.03665999999998</v>
      </c>
      <c r="H1244" s="2">
        <f t="shared" si="23"/>
        <v>0.47000000000002728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5538041</v>
      </c>
      <c r="D1263" s="1">
        <f>BILANCA!E287</f>
        <v>4187885.47</v>
      </c>
      <c r="E1263" s="1">
        <v>0</v>
      </c>
      <c r="F1263" s="1">
        <v>0</v>
      </c>
      <c r="G1263" s="2">
        <f t="shared" si="24"/>
        <v>3895867.3432000009</v>
      </c>
      <c r="H1263" s="2">
        <f t="shared" si="23"/>
        <v>0.47000000020489097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1282175</v>
      </c>
      <c r="D1264" s="1">
        <f>BILANCA!E288</f>
        <v>1121187.93</v>
      </c>
      <c r="E1264" s="1">
        <v>0</v>
      </c>
      <c r="F1264" s="1">
        <v>0</v>
      </c>
      <c r="G1264" s="2">
        <f t="shared" si="24"/>
        <v>990398.7916600001</v>
      </c>
      <c r="H1264" s="2">
        <f t="shared" si="23"/>
        <v>7.000000006519258E-2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436032</v>
      </c>
      <c r="D1265" s="1">
        <f>BILANCA!E289</f>
        <v>0</v>
      </c>
      <c r="E1265" s="1">
        <v>0</v>
      </c>
      <c r="F1265" s="1">
        <v>0</v>
      </c>
      <c r="G1265" s="2">
        <f t="shared" si="24"/>
        <v>122961.02399999999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235643</v>
      </c>
      <c r="D1266" s="1">
        <f>BILANCA!E290</f>
        <v>283655</v>
      </c>
      <c r="E1266" s="1">
        <v>0</v>
      </c>
      <c r="F1266" s="1">
        <v>0</v>
      </c>
      <c r="G1266" s="2">
        <f t="shared" si="24"/>
        <v>227235.69899999996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745594</v>
      </c>
      <c r="D1270" s="1">
        <f>BILANCA!E294</f>
        <v>2097681.16</v>
      </c>
      <c r="E1270" s="1">
        <v>0</v>
      </c>
      <c r="F1270" s="1">
        <v>0</v>
      </c>
      <c r="G1270" s="2">
        <f t="shared" si="24"/>
        <v>1418054.4638399999</v>
      </c>
      <c r="H1270" s="2">
        <f t="shared" si="23"/>
        <v>0.16000000014901161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26453</v>
      </c>
      <c r="D1271" s="1">
        <f>BILANCA!E295</f>
        <v>26308.43</v>
      </c>
      <c r="E1271" s="1">
        <v>0</v>
      </c>
      <c r="F1271" s="1">
        <v>0</v>
      </c>
      <c r="G1271" s="2">
        <f t="shared" si="24"/>
        <v>22772.11968</v>
      </c>
      <c r="H1271" s="2">
        <f t="shared" si="23"/>
        <v>0.43000000000029104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3205160</v>
      </c>
      <c r="D1299" s="6">
        <f>'RAS-funkcijski'!E5</f>
        <v>2880304.53</v>
      </c>
      <c r="E1299" s="6">
        <v>0</v>
      </c>
      <c r="F1299" s="6">
        <v>0</v>
      </c>
      <c r="G1299" s="7">
        <f t="shared" si="24"/>
        <v>8965.7690599999987</v>
      </c>
      <c r="H1299" s="7">
        <f t="shared" si="23"/>
        <v>0.47000000020489097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3205160</v>
      </c>
      <c r="D1300" s="1">
        <f>'RAS-funkcijski'!E6</f>
        <v>2880304.53</v>
      </c>
      <c r="E1300" s="1">
        <v>0</v>
      </c>
      <c r="F1300" s="1">
        <v>0</v>
      </c>
      <c r="G1300" s="2">
        <f t="shared" si="24"/>
        <v>17931.538119999997</v>
      </c>
      <c r="H1300" s="2">
        <f t="shared" si="23"/>
        <v>0.47000000020489097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3180015</v>
      </c>
      <c r="D1301" s="1">
        <f>'RAS-funkcijski'!E7</f>
        <v>2839711.09</v>
      </c>
      <c r="E1301" s="1">
        <v>0</v>
      </c>
      <c r="F1301" s="1">
        <v>0</v>
      </c>
      <c r="G1301" s="2">
        <f t="shared" si="24"/>
        <v>26578.311540000002</v>
      </c>
      <c r="H1301" s="2">
        <f t="shared" si="23"/>
        <v>8.9999999850988388E-2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25145</v>
      </c>
      <c r="D1302" s="1">
        <f>'RAS-funkcijski'!E8</f>
        <v>40593.440000000002</v>
      </c>
      <c r="E1302" s="1">
        <v>0</v>
      </c>
      <c r="F1302" s="1">
        <v>0</v>
      </c>
      <c r="G1302" s="2">
        <f t="shared" si="24"/>
        <v>425.32751999999999</v>
      </c>
      <c r="H1302" s="2">
        <f t="shared" si="23"/>
        <v>0.44000000000232831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175000</v>
      </c>
      <c r="D1322" s="1">
        <f>'RAS-funkcijski'!E28</f>
        <v>175000</v>
      </c>
      <c r="E1322" s="1">
        <v>0</v>
      </c>
      <c r="F1322" s="1">
        <v>0</v>
      </c>
      <c r="G1322" s="2">
        <f t="shared" si="24"/>
        <v>12600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160000</v>
      </c>
      <c r="D1324" s="1">
        <f>'RAS-funkcijski'!E30</f>
        <v>160000</v>
      </c>
      <c r="E1324" s="1">
        <v>0</v>
      </c>
      <c r="F1324" s="1">
        <v>0</v>
      </c>
      <c r="G1324" s="2">
        <f t="shared" si="24"/>
        <v>12480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15000</v>
      </c>
      <c r="D1328" s="1">
        <f>'RAS-funkcijski'!E34</f>
        <v>15000</v>
      </c>
      <c r="E1328" s="1">
        <v>0</v>
      </c>
      <c r="F1328" s="1">
        <v>0</v>
      </c>
      <c r="G1328" s="2">
        <f t="shared" si="24"/>
        <v>1350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2808247</v>
      </c>
      <c r="D1329" s="1">
        <f>'RAS-funkcijski'!E35</f>
        <v>3068736.79</v>
      </c>
      <c r="E1329" s="1">
        <v>0</v>
      </c>
      <c r="F1329" s="1">
        <v>0</v>
      </c>
      <c r="G1329" s="2">
        <f t="shared" si="24"/>
        <v>277317.33798000001</v>
      </c>
      <c r="H1329" s="2">
        <f t="shared" si="23"/>
        <v>0.2099999999627471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117496</v>
      </c>
      <c r="D1333" s="1">
        <f>'RAS-funkcijski'!E39</f>
        <v>69183.3</v>
      </c>
      <c r="E1333" s="1">
        <v>0</v>
      </c>
      <c r="F1333" s="1">
        <v>0</v>
      </c>
      <c r="G1333" s="2">
        <f t="shared" si="24"/>
        <v>8955.1910000000025</v>
      </c>
      <c r="H1333" s="2">
        <f t="shared" si="23"/>
        <v>0.30000000000291038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110496</v>
      </c>
      <c r="D1334" s="1">
        <f>'RAS-funkcijski'!E40</f>
        <v>56183.3</v>
      </c>
      <c r="E1334" s="1">
        <v>0</v>
      </c>
      <c r="F1334" s="1">
        <v>0</v>
      </c>
      <c r="G1334" s="2">
        <f t="shared" si="24"/>
        <v>8023.0535999999993</v>
      </c>
      <c r="H1334" s="2">
        <f t="shared" si="23"/>
        <v>0.30000000000291038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7000</v>
      </c>
      <c r="D1336" s="1">
        <f>'RAS-funkcijski'!E42</f>
        <v>13000</v>
      </c>
      <c r="E1336" s="1">
        <v>0</v>
      </c>
      <c r="F1336" s="1">
        <v>0</v>
      </c>
      <c r="G1336" s="2">
        <f t="shared" si="24"/>
        <v>1254</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2554949</v>
      </c>
      <c r="D1348" s="1">
        <f>'RAS-funkcijski'!E54</f>
        <v>2820836.77</v>
      </c>
      <c r="E1348" s="1">
        <v>0</v>
      </c>
      <c r="F1348" s="1">
        <v>0</v>
      </c>
      <c r="G1348" s="2">
        <f t="shared" si="24"/>
        <v>409831.12700000004</v>
      </c>
      <c r="H1348" s="2">
        <f t="shared" si="27"/>
        <v>0.22999999998137355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2451831</v>
      </c>
      <c r="D1349" s="1">
        <f>'RAS-funkcijski'!E55</f>
        <v>2795618.02</v>
      </c>
      <c r="E1349" s="1">
        <v>0</v>
      </c>
      <c r="F1349" s="1">
        <v>0</v>
      </c>
      <c r="G1349" s="2">
        <f t="shared" si="24"/>
        <v>410196.41903999995</v>
      </c>
      <c r="H1349" s="2">
        <f t="shared" si="27"/>
        <v>2.0000000018626451E-2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103118</v>
      </c>
      <c r="D1350" s="1">
        <f>'RAS-funkcijski'!E56</f>
        <v>25218.75</v>
      </c>
      <c r="E1350" s="1">
        <v>0</v>
      </c>
      <c r="F1350" s="1">
        <v>0</v>
      </c>
      <c r="G1350" s="2">
        <f t="shared" si="24"/>
        <v>7984.8859999999995</v>
      </c>
      <c r="H1350" s="2">
        <f t="shared" si="27"/>
        <v>0.25</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135802</v>
      </c>
      <c r="D1355" s="1">
        <f>'RAS-funkcijski'!E61</f>
        <v>178716.72</v>
      </c>
      <c r="E1355" s="1">
        <v>0</v>
      </c>
      <c r="F1355" s="1">
        <v>0</v>
      </c>
      <c r="G1355" s="2">
        <f t="shared" si="24"/>
        <v>28114.42008</v>
      </c>
      <c r="H1355" s="2">
        <f t="shared" si="27"/>
        <v>0.27999999999883585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135802</v>
      </c>
      <c r="D1358" s="1">
        <f>'RAS-funkcijski'!E64</f>
        <v>178716.72</v>
      </c>
      <c r="E1358" s="1">
        <v>0</v>
      </c>
      <c r="F1358" s="1">
        <v>0</v>
      </c>
      <c r="G1358" s="2">
        <f t="shared" si="24"/>
        <v>29594.126399999997</v>
      </c>
      <c r="H1358" s="2">
        <f t="shared" si="27"/>
        <v>0.27999999999883585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772059</v>
      </c>
      <c r="D1369" s="1">
        <f>'RAS-funkcijski'!E75</f>
        <v>478064.83999999997</v>
      </c>
      <c r="E1369" s="1">
        <v>0</v>
      </c>
      <c r="F1369" s="1">
        <v>0</v>
      </c>
      <c r="G1369" s="2">
        <f t="shared" si="24"/>
        <v>122701.39627999999</v>
      </c>
      <c r="H1369" s="2">
        <f t="shared" si="27"/>
        <v>0.16000000003259629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728036</v>
      </c>
      <c r="D1370" s="1">
        <f>'RAS-funkcijski'!E76</f>
        <v>425175.41</v>
      </c>
      <c r="E1370" s="1">
        <v>0</v>
      </c>
      <c r="F1370" s="1">
        <v>0</v>
      </c>
      <c r="G1370" s="2">
        <f t="shared" si="24"/>
        <v>113643.85103999998</v>
      </c>
      <c r="H1370" s="2">
        <f t="shared" si="27"/>
        <v>0.40999999997438863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11817.5</v>
      </c>
      <c r="E1371" s="1">
        <v>0</v>
      </c>
      <c r="F1371" s="1">
        <v>0</v>
      </c>
      <c r="G1371" s="2">
        <f t="shared" si="24"/>
        <v>1725.3549999999998</v>
      </c>
      <c r="H1371" s="2">
        <f t="shared" si="27"/>
        <v>0.5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20500</v>
      </c>
      <c r="D1372" s="1">
        <f>'RAS-funkcijski'!E78</f>
        <v>11250</v>
      </c>
      <c r="E1372" s="1">
        <v>0</v>
      </c>
      <c r="F1372" s="1">
        <v>0</v>
      </c>
      <c r="G1372" s="2">
        <f t="shared" si="24"/>
        <v>3182</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23523</v>
      </c>
      <c r="D1375" s="1">
        <f>'RAS-funkcijski'!E81</f>
        <v>29821.93</v>
      </c>
      <c r="E1375" s="1">
        <v>0</v>
      </c>
      <c r="F1375" s="1">
        <v>0</v>
      </c>
      <c r="G1375" s="2">
        <f t="shared" si="24"/>
        <v>6403.8482199999999</v>
      </c>
      <c r="H1375" s="2">
        <f t="shared" si="27"/>
        <v>6.9999999999708962E-2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7316225</v>
      </c>
      <c r="D1376" s="1">
        <f>'RAS-funkcijski'!E82</f>
        <v>6575210.7199999997</v>
      </c>
      <c r="E1376" s="1">
        <v>0</v>
      </c>
      <c r="F1376" s="1">
        <v>0</v>
      </c>
      <c r="G1376" s="2">
        <f t="shared" si="24"/>
        <v>1596398.4223199999</v>
      </c>
      <c r="H1376" s="2">
        <f t="shared" si="27"/>
        <v>0.28000000026077032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1073289</v>
      </c>
      <c r="D1378" s="1">
        <f>'RAS-funkcijski'!E84</f>
        <v>566816.38</v>
      </c>
      <c r="E1378" s="1">
        <v>0</v>
      </c>
      <c r="F1378" s="1">
        <v>0</v>
      </c>
      <c r="G1378" s="2">
        <f t="shared" si="24"/>
        <v>176553.7408</v>
      </c>
      <c r="H1378" s="2">
        <f t="shared" si="27"/>
        <v>0.38000000000465661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3498838</v>
      </c>
      <c r="D1379" s="1">
        <f>'RAS-funkcijski'!E85</f>
        <v>1846954.79</v>
      </c>
      <c r="E1379" s="1">
        <v>0</v>
      </c>
      <c r="F1379" s="1">
        <v>0</v>
      </c>
      <c r="G1379" s="2">
        <f t="shared" si="24"/>
        <v>582612.55398000008</v>
      </c>
      <c r="H1379" s="2">
        <f t="shared" si="27"/>
        <v>0.2099999999627471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502289</v>
      </c>
      <c r="D1380" s="1">
        <f>'RAS-funkcijski'!E86</f>
        <v>569849.81999999995</v>
      </c>
      <c r="E1380" s="1">
        <v>0</v>
      </c>
      <c r="F1380" s="1">
        <v>0</v>
      </c>
      <c r="G1380" s="2">
        <f t="shared" si="24"/>
        <v>134643.06848000002</v>
      </c>
      <c r="H1380" s="2">
        <f t="shared" si="27"/>
        <v>0.18000000005122274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2241809</v>
      </c>
      <c r="D1382" s="1">
        <f>'RAS-funkcijski'!E88</f>
        <v>3591589.73</v>
      </c>
      <c r="E1382" s="1">
        <v>0</v>
      </c>
      <c r="F1382" s="1">
        <v>0</v>
      </c>
      <c r="G1382" s="2">
        <f t="shared" si="24"/>
        <v>791699.03064000001</v>
      </c>
      <c r="H1382" s="2">
        <f t="shared" si="27"/>
        <v>0.27000000001862645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706373</v>
      </c>
      <c r="D1401" s="1">
        <f>'RAS-funkcijski'!E107</f>
        <v>716235.35</v>
      </c>
      <c r="E1401" s="1">
        <v>0</v>
      </c>
      <c r="F1401" s="1">
        <v>0</v>
      </c>
      <c r="G1401" s="2">
        <f t="shared" si="24"/>
        <v>220300.90109999999</v>
      </c>
      <c r="H1401" s="2">
        <f t="shared" si="27"/>
        <v>0.34999999997671694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28100</v>
      </c>
      <c r="D1402" s="1">
        <f>'RAS-funkcijski'!E108</f>
        <v>41385</v>
      </c>
      <c r="E1402" s="1">
        <v>0</v>
      </c>
      <c r="F1402" s="1">
        <v>0</v>
      </c>
      <c r="G1402" s="2">
        <f t="shared" si="24"/>
        <v>11530.48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56301</v>
      </c>
      <c r="D1403" s="1">
        <f>'RAS-funkcijski'!E109</f>
        <v>69910</v>
      </c>
      <c r="E1403" s="1">
        <v>0</v>
      </c>
      <c r="F1403" s="1">
        <v>0</v>
      </c>
      <c r="G1403" s="2">
        <f t="shared" si="24"/>
        <v>20592.705000000002</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110000</v>
      </c>
      <c r="D1404" s="1">
        <f>'RAS-funkcijski'!E110</f>
        <v>105700</v>
      </c>
      <c r="E1404" s="1">
        <v>0</v>
      </c>
      <c r="F1404" s="1">
        <v>0</v>
      </c>
      <c r="G1404" s="2">
        <f t="shared" si="24"/>
        <v>34068.399999999994</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77323</v>
      </c>
      <c r="D1405" s="1">
        <f>'RAS-funkcijski'!E111</f>
        <v>84842.99</v>
      </c>
      <c r="E1405" s="1">
        <v>0</v>
      </c>
      <c r="F1405" s="1">
        <v>0</v>
      </c>
      <c r="G1405" s="2">
        <f t="shared" si="24"/>
        <v>26429.960859999999</v>
      </c>
      <c r="H1405" s="2">
        <f t="shared" si="27"/>
        <v>9.9999999947613105E-3</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26172</v>
      </c>
      <c r="D1406" s="1">
        <f>'RAS-funkcijski'!E112</f>
        <v>0</v>
      </c>
      <c r="E1406" s="1">
        <v>0</v>
      </c>
      <c r="F1406" s="1">
        <v>0</v>
      </c>
      <c r="G1406" s="2">
        <f t="shared" si="24"/>
        <v>2826.576</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408477</v>
      </c>
      <c r="D1407" s="1">
        <f>'RAS-funkcijski'!E113</f>
        <v>414397.36</v>
      </c>
      <c r="E1407" s="1">
        <v>0</v>
      </c>
      <c r="F1407" s="1">
        <v>0</v>
      </c>
      <c r="G1407" s="2">
        <f t="shared" si="24"/>
        <v>134862.61748000002</v>
      </c>
      <c r="H1407" s="2">
        <f t="shared" si="27"/>
        <v>0.35999999998603016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1429457</v>
      </c>
      <c r="D1408" s="1">
        <f>'RAS-funkcijski'!E114</f>
        <v>1998767.36</v>
      </c>
      <c r="E1408" s="1">
        <v>0</v>
      </c>
      <c r="F1408" s="1">
        <v>0</v>
      </c>
      <c r="G1408" s="2">
        <f t="shared" si="24"/>
        <v>596969.08920000005</v>
      </c>
      <c r="H1408" s="2">
        <f t="shared" si="27"/>
        <v>0.36000000010244548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1429457</v>
      </c>
      <c r="D1409" s="1">
        <f>'RAS-funkcijski'!E115</f>
        <v>1974608.61</v>
      </c>
      <c r="E1409" s="1">
        <v>0</v>
      </c>
      <c r="F1409" s="1">
        <v>0</v>
      </c>
      <c r="G1409" s="2">
        <f t="shared" si="24"/>
        <v>597032.83842000004</v>
      </c>
      <c r="H1409" s="2">
        <f t="shared" si="27"/>
        <v>0.38999999989755452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1381082</v>
      </c>
      <c r="D1410" s="1">
        <f>'RAS-funkcijski'!E116</f>
        <v>1786814.82</v>
      </c>
      <c r="E1410" s="1">
        <v>0</v>
      </c>
      <c r="F1410" s="1">
        <v>0</v>
      </c>
      <c r="G1410" s="2">
        <f t="shared" si="24"/>
        <v>554927.70368000004</v>
      </c>
      <c r="H1410" s="2">
        <f t="shared" si="27"/>
        <v>0.17999999993480742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48375</v>
      </c>
      <c r="D1411" s="1">
        <f>'RAS-funkcijski'!E117</f>
        <v>187793.79</v>
      </c>
      <c r="E1411" s="1">
        <v>0</v>
      </c>
      <c r="F1411" s="1">
        <v>0</v>
      </c>
      <c r="G1411" s="2">
        <f t="shared" si="24"/>
        <v>47907.771540000002</v>
      </c>
      <c r="H1411" s="2">
        <f t="shared" si="27"/>
        <v>0.20999999999185093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24158.75</v>
      </c>
      <c r="E1420" s="1">
        <v>0</v>
      </c>
      <c r="F1420" s="1">
        <v>0</v>
      </c>
      <c r="G1420" s="2">
        <f t="shared" si="24"/>
        <v>5894.7349999999997</v>
      </c>
      <c r="H1420" s="2">
        <f t="shared" si="27"/>
        <v>0.25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421588</v>
      </c>
      <c r="D1423" s="1">
        <f>'RAS-funkcijski'!E129</f>
        <v>424199.25999999995</v>
      </c>
      <c r="E1423" s="1">
        <v>0</v>
      </c>
      <c r="F1423" s="1">
        <v>0</v>
      </c>
      <c r="G1423" s="2">
        <f t="shared" si="24"/>
        <v>158748.315</v>
      </c>
      <c r="H1423" s="2">
        <f t="shared" si="27"/>
        <v>0.25999999995110556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48472</v>
      </c>
      <c r="D1427" s="1">
        <f>'RAS-funkcijski'!E133</f>
        <v>69319.92</v>
      </c>
      <c r="E1427" s="1">
        <v>0</v>
      </c>
      <c r="F1427" s="1">
        <v>0</v>
      </c>
      <c r="G1427" s="2">
        <f t="shared" si="24"/>
        <v>24137.427359999998</v>
      </c>
      <c r="H1427" s="2">
        <f t="shared" si="27"/>
        <v>8.000000000174623E-2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291618</v>
      </c>
      <c r="D1429" s="1">
        <f>'RAS-funkcijski'!E135</f>
        <v>311453.15999999997</v>
      </c>
      <c r="E1429" s="1">
        <v>0</v>
      </c>
      <c r="F1429" s="1">
        <v>0</v>
      </c>
      <c r="G1429" s="2">
        <f t="shared" si="24"/>
        <v>119802.68591999999</v>
      </c>
      <c r="H1429" s="2">
        <f t="shared" si="27"/>
        <v>0.15999999997438863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17429</v>
      </c>
      <c r="D1431" s="1">
        <f>'RAS-funkcijski'!E137</f>
        <v>2849.02</v>
      </c>
      <c r="E1431" s="1">
        <v>0</v>
      </c>
      <c r="F1431" s="1">
        <v>0</v>
      </c>
      <c r="G1431" s="2">
        <f t="shared" si="24"/>
        <v>3075.8963200000003</v>
      </c>
      <c r="H1431" s="2">
        <f t="shared" si="27"/>
        <v>1.999999999998181E-2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17500</v>
      </c>
      <c r="D1432" s="1">
        <f>'RAS-funkcijski'!E138</f>
        <v>15577.16</v>
      </c>
      <c r="E1432" s="1">
        <v>0</v>
      </c>
      <c r="F1432" s="1">
        <v>0</v>
      </c>
      <c r="G1432" s="2">
        <f t="shared" si="24"/>
        <v>6519.6788800000004</v>
      </c>
      <c r="H1432" s="2">
        <f t="shared" si="27"/>
        <v>0.15999999999985448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46569</v>
      </c>
      <c r="D1434" s="1">
        <f>'RAS-funkcijski'!E140</f>
        <v>25000</v>
      </c>
      <c r="E1434" s="1">
        <v>0</v>
      </c>
      <c r="F1434" s="1">
        <v>0</v>
      </c>
      <c r="G1434" s="2">
        <f t="shared" si="24"/>
        <v>13133.384000000002</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16834109</v>
      </c>
      <c r="D1435" s="13">
        <f>'RAS-funkcijski'!E141</f>
        <v>16316518.849999998</v>
      </c>
      <c r="E1435" s="13">
        <v>0</v>
      </c>
      <c r="F1435" s="13">
        <v>0</v>
      </c>
      <c r="G1435" s="14">
        <f t="shared" si="24"/>
        <v>6776999.0978999995</v>
      </c>
      <c r="H1435" s="14">
        <f t="shared" si="27"/>
        <v>0.15000000223517418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5430</v>
      </c>
      <c r="E1469" s="1">
        <v>0</v>
      </c>
      <c r="F1469" s="1">
        <v>0</v>
      </c>
      <c r="G1469" s="2">
        <f t="shared" si="24"/>
        <v>369.24</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5430</v>
      </c>
      <c r="E1475" s="1">
        <v>0</v>
      </c>
      <c r="F1475" s="1">
        <v>0</v>
      </c>
      <c r="G1475" s="2">
        <f t="shared" si="24"/>
        <v>434.40000000000003</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5430</v>
      </c>
      <c r="E1476" s="1">
        <v>0</v>
      </c>
      <c r="F1476" s="1">
        <v>0</v>
      </c>
      <c r="G1476" s="2">
        <f t="shared" si="24"/>
        <v>445.26</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8237485.3399999999</v>
      </c>
      <c r="D1480" s="6"/>
      <c r="E1480" s="6">
        <v>0</v>
      </c>
      <c r="F1480" s="6">
        <v>0</v>
      </c>
      <c r="G1480" s="7">
        <f t="shared" ref="G1480:G1580" si="34">B1480/1000*C1480</f>
        <v>8237.4853399999993</v>
      </c>
      <c r="H1480" s="7">
        <f t="shared" ref="H1480:H1580" si="35">ABS(C1480-ROUND(C1480,0))</f>
        <v>0.33999999985098839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17402327.100000001</v>
      </c>
      <c r="D1481" s="1">
        <v>0</v>
      </c>
      <c r="E1481" s="1">
        <v>0</v>
      </c>
      <c r="F1481" s="1">
        <v>0</v>
      </c>
      <c r="G1481" s="2">
        <f t="shared" si="34"/>
        <v>34804.654200000004</v>
      </c>
      <c r="H1481" s="2">
        <f t="shared" si="35"/>
        <v>0.10000000149011612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12065947.720000001</v>
      </c>
      <c r="D1483" s="1">
        <v>0</v>
      </c>
      <c r="E1483" s="1">
        <v>0</v>
      </c>
      <c r="F1483" s="1">
        <v>0</v>
      </c>
      <c r="G1483" s="2">
        <f t="shared" si="34"/>
        <v>48263.79088</v>
      </c>
      <c r="H1483" s="2">
        <f t="shared" si="35"/>
        <v>0.27999999932944775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2463824.37</v>
      </c>
      <c r="D1484" s="1">
        <v>0</v>
      </c>
      <c r="E1484" s="1">
        <v>0</v>
      </c>
      <c r="F1484" s="1">
        <v>0</v>
      </c>
      <c r="G1484" s="2">
        <f t="shared" si="34"/>
        <v>12319.121850000001</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5450390.8300000001</v>
      </c>
      <c r="D1485" s="1">
        <v>0</v>
      </c>
      <c r="E1485" s="1">
        <v>0</v>
      </c>
      <c r="F1485" s="1">
        <v>0</v>
      </c>
      <c r="G1485" s="2">
        <f t="shared" si="34"/>
        <v>32702.344980000002</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66582.31</v>
      </c>
      <c r="D1486" s="1">
        <v>0</v>
      </c>
      <c r="E1486" s="1">
        <v>0</v>
      </c>
      <c r="F1486" s="1">
        <v>0</v>
      </c>
      <c r="G1486" s="2">
        <f t="shared" si="34"/>
        <v>466.07616999999999</v>
      </c>
      <c r="H1486" s="2">
        <f t="shared" si="35"/>
        <v>0.30999999999767169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204495.96</v>
      </c>
      <c r="D1487" s="1">
        <v>0</v>
      </c>
      <c r="E1487" s="1">
        <v>0</v>
      </c>
      <c r="F1487" s="1">
        <v>0</v>
      </c>
      <c r="G1487" s="2">
        <f t="shared" si="34"/>
        <v>1635.96768</v>
      </c>
      <c r="H1487" s="2">
        <f t="shared" si="35"/>
        <v>4.0000000008149073E-2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85544.75</v>
      </c>
      <c r="D1489" s="1">
        <v>0</v>
      </c>
      <c r="E1489" s="1">
        <v>0</v>
      </c>
      <c r="F1489" s="1">
        <v>0</v>
      </c>
      <c r="G1489" s="2">
        <f t="shared" si="34"/>
        <v>855.44749999999999</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1892784.77</v>
      </c>
      <c r="D1490" s="1">
        <v>0</v>
      </c>
      <c r="E1490" s="1">
        <v>0</v>
      </c>
      <c r="F1490" s="1">
        <v>0</v>
      </c>
      <c r="G1490" s="2">
        <f t="shared" si="34"/>
        <v>20820.63247</v>
      </c>
      <c r="H1490" s="2">
        <f t="shared" si="35"/>
        <v>0.22999999998137355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1902324.73</v>
      </c>
      <c r="D1491" s="1">
        <v>0</v>
      </c>
      <c r="E1491" s="1">
        <v>0</v>
      </c>
      <c r="F1491" s="1">
        <v>0</v>
      </c>
      <c r="G1491" s="2">
        <f t="shared" si="34"/>
        <v>22827.89676</v>
      </c>
      <c r="H1491" s="2">
        <f t="shared" si="35"/>
        <v>0.27000000001862645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3749641.16</v>
      </c>
      <c r="D1492" s="1">
        <v>0</v>
      </c>
      <c r="E1492" s="1">
        <v>0</v>
      </c>
      <c r="F1492" s="1">
        <v>0</v>
      </c>
      <c r="G1492" s="2">
        <f t="shared" si="34"/>
        <v>48745.335079999997</v>
      </c>
      <c r="H1492" s="2">
        <f t="shared" si="35"/>
        <v>0.16000000014901161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1586738.22</v>
      </c>
      <c r="D1493" s="1">
        <v>0</v>
      </c>
      <c r="E1493" s="1">
        <v>0</v>
      </c>
      <c r="F1493" s="1">
        <v>0</v>
      </c>
      <c r="G1493" s="2">
        <f t="shared" si="34"/>
        <v>22214.335080000001</v>
      </c>
      <c r="H1493" s="2">
        <f t="shared" si="35"/>
        <v>0.21999999997206032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1586738.22</v>
      </c>
      <c r="D1497" s="1">
        <v>0</v>
      </c>
      <c r="E1497" s="1">
        <v>0</v>
      </c>
      <c r="F1497" s="1">
        <v>0</v>
      </c>
      <c r="G1497" s="2">
        <f t="shared" si="34"/>
        <v>28561.287959999998</v>
      </c>
      <c r="H1497" s="2">
        <f t="shared" si="35"/>
        <v>0.21999999997206032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17949402.880000003</v>
      </c>
      <c r="D1499" s="1">
        <v>0</v>
      </c>
      <c r="E1499" s="1">
        <v>0</v>
      </c>
      <c r="F1499" s="1">
        <v>0</v>
      </c>
      <c r="G1499" s="2">
        <f t="shared" si="34"/>
        <v>358988.05760000006</v>
      </c>
      <c r="H1499" s="2">
        <f t="shared" si="35"/>
        <v>0.11999999731779099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13513053.490000002</v>
      </c>
      <c r="D1501" s="1">
        <v>0</v>
      </c>
      <c r="E1501" s="1">
        <v>0</v>
      </c>
      <c r="F1501" s="1">
        <v>0</v>
      </c>
      <c r="G1501" s="2">
        <f t="shared" si="34"/>
        <v>297287.17678000004</v>
      </c>
      <c r="H1501" s="2">
        <f t="shared" si="35"/>
        <v>0.49000000208616257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2452707.1800000002</v>
      </c>
      <c r="D1502" s="1">
        <v>0</v>
      </c>
      <c r="E1502" s="1">
        <v>0</v>
      </c>
      <c r="F1502" s="1">
        <v>0</v>
      </c>
      <c r="G1502" s="2">
        <f t="shared" si="34"/>
        <v>56412.265140000003</v>
      </c>
      <c r="H1502" s="2">
        <f t="shared" si="35"/>
        <v>0.18000000016763806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5892437.5300000003</v>
      </c>
      <c r="D1503" s="1">
        <v>0</v>
      </c>
      <c r="E1503" s="1">
        <v>0</v>
      </c>
      <c r="F1503" s="1">
        <v>0</v>
      </c>
      <c r="G1503" s="2">
        <f t="shared" si="34"/>
        <v>141418.50072000001</v>
      </c>
      <c r="H1503" s="2">
        <f t="shared" si="35"/>
        <v>0.46999999973922968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67345.179999999993</v>
      </c>
      <c r="D1504" s="1">
        <v>0</v>
      </c>
      <c r="E1504" s="1">
        <v>0</v>
      </c>
      <c r="F1504" s="1">
        <v>0</v>
      </c>
      <c r="G1504" s="2">
        <f t="shared" si="34"/>
        <v>1683.6295</v>
      </c>
      <c r="H1504" s="2">
        <f t="shared" si="35"/>
        <v>0.17999999999301508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217662.96</v>
      </c>
      <c r="D1505" s="1">
        <v>0</v>
      </c>
      <c r="E1505" s="1">
        <v>0</v>
      </c>
      <c r="F1505" s="1">
        <v>0</v>
      </c>
      <c r="G1505" s="2">
        <f t="shared" si="34"/>
        <v>5659.2369599999993</v>
      </c>
      <c r="H1505" s="2">
        <f t="shared" si="35"/>
        <v>4.0000000008149073E-2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63518.69</v>
      </c>
      <c r="D1507" s="1">
        <v>0</v>
      </c>
      <c r="E1507" s="1">
        <v>0</v>
      </c>
      <c r="F1507" s="1">
        <v>0</v>
      </c>
      <c r="G1507" s="2">
        <f t="shared" si="34"/>
        <v>1778.52332</v>
      </c>
      <c r="H1507" s="2">
        <f t="shared" si="35"/>
        <v>0.30999999999767169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3061011.65</v>
      </c>
      <c r="D1508" s="1">
        <v>0</v>
      </c>
      <c r="E1508" s="1">
        <v>0</v>
      </c>
      <c r="F1508" s="1">
        <v>0</v>
      </c>
      <c r="G1508" s="2">
        <f t="shared" si="34"/>
        <v>88769.337849999996</v>
      </c>
      <c r="H1508" s="2">
        <f t="shared" si="35"/>
        <v>0.35000000009313226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1758370.3</v>
      </c>
      <c r="D1509" s="1">
        <v>0</v>
      </c>
      <c r="E1509" s="1">
        <v>0</v>
      </c>
      <c r="F1509" s="1">
        <v>0</v>
      </c>
      <c r="G1509" s="2">
        <f t="shared" si="34"/>
        <v>52751.108999999997</v>
      </c>
      <c r="H1509" s="2">
        <f t="shared" si="35"/>
        <v>0.30000000004656613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4125704.49</v>
      </c>
      <c r="D1510" s="1">
        <v>0</v>
      </c>
      <c r="E1510" s="1">
        <v>0</v>
      </c>
      <c r="F1510" s="1">
        <v>0</v>
      </c>
      <c r="G1510" s="2">
        <f t="shared" si="34"/>
        <v>127896.83919</v>
      </c>
      <c r="H1510" s="2">
        <f t="shared" si="35"/>
        <v>0.49000000022351742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310644.90000000002</v>
      </c>
      <c r="D1511" s="1">
        <v>0</v>
      </c>
      <c r="E1511" s="1">
        <v>0</v>
      </c>
      <c r="F1511" s="1">
        <v>0</v>
      </c>
      <c r="G1511" s="2">
        <f t="shared" si="34"/>
        <v>9940.6368000000002</v>
      </c>
      <c r="H1511" s="2">
        <f t="shared" si="35"/>
        <v>9.9999999976716936E-2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310644.90000000002</v>
      </c>
      <c r="D1515" s="1">
        <v>0</v>
      </c>
      <c r="E1515" s="1">
        <v>0</v>
      </c>
      <c r="F1515" s="1">
        <v>0</v>
      </c>
      <c r="G1515" s="2">
        <f t="shared" si="34"/>
        <v>11183.216399999999</v>
      </c>
      <c r="H1515" s="2">
        <f t="shared" si="35"/>
        <v>9.9999999976716936E-2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7690409.5599999987</v>
      </c>
      <c r="D1517" s="1">
        <v>0</v>
      </c>
      <c r="E1517" s="1">
        <v>0</v>
      </c>
      <c r="F1517" s="1">
        <v>0</v>
      </c>
      <c r="G1517" s="2">
        <f t="shared" si="34"/>
        <v>292235.56327999994</v>
      </c>
      <c r="H1517" s="2">
        <f t="shared" si="35"/>
        <v>0.44000000134110451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4187885.4699999997</v>
      </c>
      <c r="D1518" s="1">
        <v>0</v>
      </c>
      <c r="E1518" s="1">
        <v>0</v>
      </c>
      <c r="F1518" s="1">
        <v>0</v>
      </c>
      <c r="G1518" s="2">
        <f t="shared" si="34"/>
        <v>163327.53332999998</v>
      </c>
      <c r="H1518" s="2">
        <f t="shared" si="35"/>
        <v>0.46999999973922968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4187885.4699999997</v>
      </c>
      <c r="D1524" s="1">
        <v>0</v>
      </c>
      <c r="E1524" s="1">
        <v>0</v>
      </c>
      <c r="F1524" s="1">
        <v>0</v>
      </c>
      <c r="G1524" s="2">
        <f t="shared" si="34"/>
        <v>188454.84614999997</v>
      </c>
      <c r="H1524" s="2">
        <f t="shared" si="35"/>
        <v>0.46999999973922968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161598.24</v>
      </c>
      <c r="D1530" s="1">
        <v>0</v>
      </c>
      <c r="E1530" s="1">
        <v>0</v>
      </c>
      <c r="F1530" s="1">
        <v>0</v>
      </c>
      <c r="G1530" s="2">
        <f t="shared" si="34"/>
        <v>8241.5102399999996</v>
      </c>
      <c r="H1530" s="2">
        <f t="shared" si="35"/>
        <v>0.23999999999068677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85967.81</v>
      </c>
      <c r="D1531" s="1">
        <v>0</v>
      </c>
      <c r="E1531" s="1">
        <v>0</v>
      </c>
      <c r="F1531" s="1">
        <v>0</v>
      </c>
      <c r="G1531" s="2">
        <f t="shared" si="34"/>
        <v>4470.3261199999997</v>
      </c>
      <c r="H1531" s="2">
        <f t="shared" si="35"/>
        <v>0.19000000000232831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10520.42</v>
      </c>
      <c r="D1532" s="1">
        <v>0</v>
      </c>
      <c r="E1532" s="1">
        <v>0</v>
      </c>
      <c r="F1532" s="1">
        <v>0</v>
      </c>
      <c r="G1532" s="2">
        <f t="shared" si="34"/>
        <v>557.58226000000002</v>
      </c>
      <c r="H1532" s="2">
        <f t="shared" si="35"/>
        <v>0.42000000000007276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37227.1</v>
      </c>
      <c r="D1533" s="1">
        <v>0</v>
      </c>
      <c r="E1533" s="1">
        <v>0</v>
      </c>
      <c r="F1533" s="1">
        <v>0</v>
      </c>
      <c r="G1533" s="2">
        <f t="shared" si="34"/>
        <v>2010.2633999999998</v>
      </c>
      <c r="H1533" s="2">
        <f t="shared" si="35"/>
        <v>9.9999999998544808E-2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27882.91</v>
      </c>
      <c r="D1534" s="1">
        <v>0</v>
      </c>
      <c r="E1534" s="1">
        <v>0</v>
      </c>
      <c r="F1534" s="1">
        <v>0</v>
      </c>
      <c r="G1534" s="2">
        <f t="shared" si="34"/>
        <v>1533.56005</v>
      </c>
      <c r="H1534" s="2">
        <f t="shared" si="35"/>
        <v>9.0000000000145519E-2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4026287.23</v>
      </c>
      <c r="D1555" s="1">
        <v>0</v>
      </c>
      <c r="E1555" s="1">
        <v>0</v>
      </c>
      <c r="F1555" s="1">
        <v>0</v>
      </c>
      <c r="G1555" s="2">
        <f t="shared" si="34"/>
        <v>305997.82948000001</v>
      </c>
      <c r="H1555" s="2">
        <f t="shared" si="35"/>
        <v>0.22999999998137355</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402638.08000000002</v>
      </c>
      <c r="D1556" s="1">
        <v>0</v>
      </c>
      <c r="E1556" s="1">
        <v>0</v>
      </c>
      <c r="F1556" s="1">
        <v>0</v>
      </c>
      <c r="G1556" s="2">
        <f t="shared" si="34"/>
        <v>31003.132160000001</v>
      </c>
      <c r="H1556" s="2">
        <f t="shared" si="35"/>
        <v>8.0000000016298145E-2</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1056819.1000000001</v>
      </c>
      <c r="D1557" s="1">
        <v>0</v>
      </c>
      <c r="E1557" s="1">
        <v>0</v>
      </c>
      <c r="F1557" s="1">
        <v>0</v>
      </c>
      <c r="G1557" s="2">
        <f t="shared" si="34"/>
        <v>82431.889800000004</v>
      </c>
      <c r="H1557" s="2">
        <f t="shared" si="35"/>
        <v>0.10000000009313226</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1165010.8600000001</v>
      </c>
      <c r="D1558" s="1">
        <v>0</v>
      </c>
      <c r="E1558" s="1">
        <v>0</v>
      </c>
      <c r="F1558" s="1">
        <v>0</v>
      </c>
      <c r="G1558" s="2">
        <f t="shared" si="34"/>
        <v>92035.857940000016</v>
      </c>
      <c r="H1558" s="2">
        <f t="shared" si="35"/>
        <v>0.13999999989755452</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1401819.19</v>
      </c>
      <c r="D1559" s="1">
        <v>0</v>
      </c>
      <c r="E1559" s="1">
        <v>0</v>
      </c>
      <c r="F1559" s="1">
        <v>0</v>
      </c>
      <c r="G1559" s="2">
        <f t="shared" si="34"/>
        <v>112145.5352</v>
      </c>
      <c r="H1559" s="2">
        <f t="shared" si="35"/>
        <v>0.18999999994412065</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3502524.09</v>
      </c>
      <c r="D1576" s="1">
        <v>0</v>
      </c>
      <c r="E1576" s="1">
        <v>0</v>
      </c>
      <c r="F1576" s="1">
        <v>0</v>
      </c>
      <c r="G1576" s="2">
        <f t="shared" si="34"/>
        <v>339744.83672999998</v>
      </c>
      <c r="H1576" s="2">
        <f t="shared" si="35"/>
        <v>8.9999999850988388E-2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1121187.93</v>
      </c>
      <c r="D1578" s="1">
        <v>0</v>
      </c>
      <c r="E1578" s="1">
        <v>0</v>
      </c>
      <c r="F1578" s="1">
        <v>0</v>
      </c>
      <c r="G1578" s="2">
        <f t="shared" si="34"/>
        <v>110997.60507000001</v>
      </c>
      <c r="H1578" s="2">
        <f t="shared" si="35"/>
        <v>7.000000006519258E-2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283655</v>
      </c>
      <c r="D1579" s="1">
        <v>0</v>
      </c>
      <c r="E1579" s="1">
        <v>0</v>
      </c>
      <c r="F1579" s="1">
        <v>0</v>
      </c>
      <c r="G1579" s="2">
        <f t="shared" si="34"/>
        <v>28365.5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2097681.16</v>
      </c>
      <c r="D1580" s="13">
        <v>0</v>
      </c>
      <c r="E1580" s="13">
        <v>0</v>
      </c>
      <c r="F1580" s="13">
        <v>0</v>
      </c>
      <c r="G1580" s="14">
        <f t="shared" si="34"/>
        <v>211865.79716000002</v>
      </c>
      <c r="H1580" s="14">
        <f t="shared" si="35"/>
        <v>0.16000000014901161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30402</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12416080</v>
      </c>
      <c r="I16" s="172">
        <f>'PR-RAS'!E6</f>
        <v>17739996.220000003</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13906065</v>
      </c>
      <c r="I17" s="172">
        <f>'PR-RAS'!E151</f>
        <v>11935025.279999997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8113661</v>
      </c>
      <c r="I19" s="173">
        <f>'PR-RAS'!E646</f>
        <v>5717823.4299999978</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156716070</v>
      </c>
      <c r="I20" s="175">
        <f>BILANCA!E7</f>
        <v>159179202.31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5750910</v>
      </c>
      <c r="I21" s="177">
        <f>BILANCA!E68</f>
        <v>6497758.1100000003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8237485</v>
      </c>
      <c r="I22" s="177">
        <f>BILANCA!E176</f>
        <v>7690409.5600000005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154229495</v>
      </c>
      <c r="I23" s="179">
        <f>BILANCA!E237</f>
        <v>157986550.86000001</v>
      </c>
      <c r="J23" s="4"/>
      <c r="K23" s="4"/>
      <c r="L23" s="4"/>
      <c r="M23" s="4"/>
      <c r="N23" s="4"/>
      <c r="O23" s="4"/>
      <c r="P23" s="4"/>
      <c r="Q23" s="4"/>
      <c r="R23" s="4"/>
      <c r="S23" s="4"/>
      <c r="T23" s="4"/>
      <c r="U23" s="4"/>
      <c r="V23" s="4"/>
      <c r="W23" s="4"/>
      <c r="X23" s="4"/>
    </row>
    <row r="24" spans="1:24" ht="12.75" customHeight="1" x14ac:dyDescent="0.2">
      <c r="A24" s="328" t="s">
        <v>44</v>
      </c>
      <c r="B24" s="324" t="str">
        <f>'RAS-funkcijski'!B5</f>
        <v>Opće javne usluge (šifre 011+012+013+014 do 018)</v>
      </c>
      <c r="C24" s="320"/>
      <c r="D24" s="320"/>
      <c r="E24" s="320"/>
      <c r="F24" s="321"/>
      <c r="G24" s="159" t="str">
        <f>'RAS-funkcijski'!C5</f>
        <v>01</v>
      </c>
      <c r="H24" s="174">
        <f>'RAS-funkcijski'!D5</f>
        <v>3205160</v>
      </c>
      <c r="I24" s="175">
        <f>'RAS-funkcijski'!E5</f>
        <v>2880304.53</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2808247</v>
      </c>
      <c r="I25" s="177">
        <f>'RAS-funkcijski'!E35</f>
        <v>3068736.79</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2241809</v>
      </c>
      <c r="I26" s="177">
        <f>'RAS-funkcijski'!E88</f>
        <v>3591589.73</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1429457</v>
      </c>
      <c r="I27" s="177">
        <f>'RAS-funkcijski'!E114</f>
        <v>1998767.36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16834109</v>
      </c>
      <c r="I28" s="181">
        <f>'RAS-funkcijski'!E141</f>
        <v>16316518.849999998</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5430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5430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8237485.3399999999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45</v>
      </c>
      <c r="I34" s="177">
        <f>OBVEZE!D42</f>
        <v>7690409.5599999987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45</v>
      </c>
      <c r="I35" s="177">
        <f>OBVEZE!D43</f>
        <v>4187885.4699999997</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45</v>
      </c>
      <c r="I36" s="181">
        <f>OBVEZE!D101</f>
        <v>3502524.09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5" zoomScaleNormal="100" workbookViewId="0">
      <selection activeCell="E390" sqref="E39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12416080</v>
      </c>
      <c r="E6" s="53">
        <f>E7+E44+E50+E82+E106+E124+E133+E139</f>
        <v>17739996.220000003</v>
      </c>
      <c r="F6" s="54">
        <f t="shared" ref="F6:F131" si="0">IF(D6&lt;&gt;0,IF(E6/D6&gt;=100,"&gt;&gt;100",E6/D6*100),"-")</f>
        <v>142.8792035811625</v>
      </c>
    </row>
    <row r="7" spans="1:25" ht="12.75" customHeight="1" x14ac:dyDescent="0.2">
      <c r="A7" s="55">
        <v>61</v>
      </c>
      <c r="B7" s="307" t="s">
        <v>56</v>
      </c>
      <c r="C7" s="52" t="s">
        <v>57</v>
      </c>
      <c r="D7" s="53">
        <f t="shared" ref="D7:E7" si="1">D8+D17+D23+D29+D37+D40</f>
        <v>3483724</v>
      </c>
      <c r="E7" s="53">
        <f t="shared" si="1"/>
        <v>8463739.4299999997</v>
      </c>
      <c r="F7" s="54">
        <f t="shared" si="0"/>
        <v>242.9509177535304</v>
      </c>
    </row>
    <row r="8" spans="1:25" ht="12.75" customHeight="1" x14ac:dyDescent="0.2">
      <c r="A8" s="55">
        <v>611</v>
      </c>
      <c r="B8" s="87" t="s">
        <v>58</v>
      </c>
      <c r="C8" s="52" t="s">
        <v>59</v>
      </c>
      <c r="D8" s="53">
        <f t="shared" ref="D8:E8" si="2">SUM(D9:D14)-D15-D16</f>
        <v>2714692</v>
      </c>
      <c r="E8" s="53">
        <f t="shared" si="2"/>
        <v>5968762.1200000001</v>
      </c>
      <c r="F8" s="54">
        <f t="shared" si="0"/>
        <v>219.86885142034529</v>
      </c>
    </row>
    <row r="9" spans="1:25" ht="12.75" customHeight="1" x14ac:dyDescent="0.2">
      <c r="A9" s="55">
        <v>6111</v>
      </c>
      <c r="B9" s="87" t="s">
        <v>60</v>
      </c>
      <c r="C9" s="52" t="s">
        <v>61</v>
      </c>
      <c r="D9" s="244">
        <v>2688691</v>
      </c>
      <c r="E9" s="244">
        <v>5830778.7999999998</v>
      </c>
      <c r="F9" s="54">
        <f t="shared" si="0"/>
        <v>216.86310550375629</v>
      </c>
    </row>
    <row r="10" spans="1:25" ht="12.75" customHeight="1" x14ac:dyDescent="0.2">
      <c r="A10" s="55">
        <v>6112</v>
      </c>
      <c r="B10" s="87" t="s">
        <v>62</v>
      </c>
      <c r="C10" s="52" t="s">
        <v>63</v>
      </c>
      <c r="D10" s="244">
        <v>322363</v>
      </c>
      <c r="E10" s="244">
        <v>315652.07</v>
      </c>
      <c r="F10" s="54">
        <f t="shared" si="0"/>
        <v>97.918207114340049</v>
      </c>
    </row>
    <row r="11" spans="1:25" ht="12.75" customHeight="1" x14ac:dyDescent="0.2">
      <c r="A11" s="55">
        <v>6113</v>
      </c>
      <c r="B11" s="87" t="s">
        <v>64</v>
      </c>
      <c r="C11" s="52" t="s">
        <v>65</v>
      </c>
      <c r="D11" s="244">
        <v>120623</v>
      </c>
      <c r="E11" s="244">
        <v>142251.49</v>
      </c>
      <c r="F11" s="54">
        <f t="shared" si="0"/>
        <v>117.93065169992457</v>
      </c>
    </row>
    <row r="12" spans="1:25" ht="12.75" customHeight="1" x14ac:dyDescent="0.2">
      <c r="A12" s="55">
        <v>6114</v>
      </c>
      <c r="B12" s="87" t="s">
        <v>66</v>
      </c>
      <c r="C12" s="52" t="s">
        <v>67</v>
      </c>
      <c r="D12" s="244">
        <v>5679</v>
      </c>
      <c r="E12" s="244">
        <v>3218.92</v>
      </c>
      <c r="F12" s="54">
        <f t="shared" si="0"/>
        <v>56.681105828490928</v>
      </c>
    </row>
    <row r="13" spans="1:25" ht="12.75" customHeight="1" x14ac:dyDescent="0.2">
      <c r="A13" s="55">
        <v>6115</v>
      </c>
      <c r="B13" s="87" t="s">
        <v>68</v>
      </c>
      <c r="C13" s="52" t="s">
        <v>69</v>
      </c>
      <c r="D13" s="244">
        <v>80167</v>
      </c>
      <c r="E13" s="244">
        <v>132739.54999999999</v>
      </c>
      <c r="F13" s="54">
        <f t="shared" si="0"/>
        <v>165.57879177217555</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v>502831</v>
      </c>
      <c r="E15" s="244">
        <v>455878.71</v>
      </c>
      <c r="F15" s="54">
        <f t="shared" si="0"/>
        <v>90.662411426503141</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713932</v>
      </c>
      <c r="E23" s="53">
        <f t="shared" si="4"/>
        <v>2403750.7199999997</v>
      </c>
      <c r="F23" s="54">
        <f t="shared" si="0"/>
        <v>336.69183059451035</v>
      </c>
    </row>
    <row r="24" spans="1:6" ht="12.75" customHeight="1" x14ac:dyDescent="0.2">
      <c r="A24" s="55">
        <v>6131</v>
      </c>
      <c r="B24" s="87" t="s">
        <v>90</v>
      </c>
      <c r="C24" s="52" t="s">
        <v>91</v>
      </c>
      <c r="D24" s="244">
        <v>465793</v>
      </c>
      <c r="E24" s="244">
        <v>396295.73</v>
      </c>
      <c r="F24" s="54">
        <f t="shared" si="0"/>
        <v>85.079795102116179</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248139</v>
      </c>
      <c r="E27" s="244">
        <v>2007454.99</v>
      </c>
      <c r="F27" s="54">
        <f t="shared" si="0"/>
        <v>809.00422343928199</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55100</v>
      </c>
      <c r="E29" s="53">
        <f t="shared" si="5"/>
        <v>91226.59</v>
      </c>
      <c r="F29" s="54">
        <f t="shared" si="0"/>
        <v>165.56549909255898</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51353</v>
      </c>
      <c r="E31" s="244">
        <v>91226.59</v>
      </c>
      <c r="F31" s="54">
        <f t="shared" si="0"/>
        <v>177.64607715225983</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3747</v>
      </c>
      <c r="E33" s="244"/>
      <c r="F33" s="54">
        <f t="shared" si="0"/>
        <v>0</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3268236</v>
      </c>
      <c r="E50" s="53">
        <f>E51+E54+E59+E62+E65+E68+E71+E74+E77</f>
        <v>4306247.66</v>
      </c>
      <c r="F50" s="54">
        <f t="shared" si="0"/>
        <v>131.76060908698148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1094479</v>
      </c>
      <c r="E59" s="53">
        <f t="shared" si="12"/>
        <v>4196836.92</v>
      </c>
      <c r="F59" s="54">
        <f t="shared" si="0"/>
        <v>383.45522572840594</v>
      </c>
    </row>
    <row r="60" spans="1:6" ht="24" x14ac:dyDescent="0.2">
      <c r="A60" s="55">
        <v>6331</v>
      </c>
      <c r="B60" s="88" t="s">
        <v>162</v>
      </c>
      <c r="C60" s="52" t="s">
        <v>163</v>
      </c>
      <c r="D60" s="244">
        <v>717812</v>
      </c>
      <c r="E60" s="244">
        <v>617533.69999999995</v>
      </c>
      <c r="F60" s="54">
        <f t="shared" si="0"/>
        <v>86.030005070965657</v>
      </c>
    </row>
    <row r="61" spans="1:6" ht="24" x14ac:dyDescent="0.2">
      <c r="A61" s="55">
        <v>6332</v>
      </c>
      <c r="B61" s="88" t="s">
        <v>164</v>
      </c>
      <c r="C61" s="52" t="s">
        <v>165</v>
      </c>
      <c r="D61" s="244">
        <v>376667</v>
      </c>
      <c r="E61" s="244">
        <v>3579303.22</v>
      </c>
      <c r="F61" s="54">
        <f t="shared" si="0"/>
        <v>950.25665110030889</v>
      </c>
    </row>
    <row r="62" spans="1:6" ht="12.75" customHeight="1" x14ac:dyDescent="0.2">
      <c r="A62" s="55">
        <v>634</v>
      </c>
      <c r="B62" s="87" t="s">
        <v>166</v>
      </c>
      <c r="C62" s="52" t="s">
        <v>167</v>
      </c>
      <c r="D62" s="53">
        <f t="shared" ref="D62:E62" si="13">SUM(D63:D64)</f>
        <v>501420</v>
      </c>
      <c r="E62" s="53">
        <f t="shared" si="13"/>
        <v>106410.74</v>
      </c>
      <c r="F62" s="54">
        <f t="shared" si="0"/>
        <v>21.221877866858126</v>
      </c>
    </row>
    <row r="63" spans="1:6" ht="12.75" customHeight="1" x14ac:dyDescent="0.2">
      <c r="A63" s="55">
        <v>6341</v>
      </c>
      <c r="B63" s="87" t="s">
        <v>168</v>
      </c>
      <c r="C63" s="52" t="s">
        <v>169</v>
      </c>
      <c r="D63" s="244">
        <v>329656</v>
      </c>
      <c r="E63" s="244">
        <v>106410.74</v>
      </c>
      <c r="F63" s="54">
        <f t="shared" si="0"/>
        <v>32.279327541437134</v>
      </c>
    </row>
    <row r="64" spans="1:6" ht="12.75" customHeight="1" x14ac:dyDescent="0.2">
      <c r="A64" s="55">
        <v>6342</v>
      </c>
      <c r="B64" s="87" t="s">
        <v>170</v>
      </c>
      <c r="C64" s="52" t="s">
        <v>171</v>
      </c>
      <c r="D64" s="244">
        <v>171764</v>
      </c>
      <c r="E64" s="244"/>
      <c r="F64" s="54">
        <f t="shared" si="0"/>
        <v>0</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24622</v>
      </c>
      <c r="E68" s="53">
        <f t="shared" si="15"/>
        <v>3000</v>
      </c>
      <c r="F68" s="54">
        <f t="shared" si="0"/>
        <v>12.184225489399724</v>
      </c>
    </row>
    <row r="69" spans="1:6" ht="12.75" customHeight="1" x14ac:dyDescent="0.2">
      <c r="A69" s="55" t="s">
        <v>180</v>
      </c>
      <c r="B69" s="87" t="s">
        <v>181</v>
      </c>
      <c r="C69" s="52" t="s">
        <v>180</v>
      </c>
      <c r="D69" s="244">
        <v>24622</v>
      </c>
      <c r="E69" s="244">
        <v>3000</v>
      </c>
      <c r="F69" s="54">
        <f t="shared" si="0"/>
        <v>12.184225489399724</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1647715</v>
      </c>
      <c r="E74" s="53">
        <f t="shared" si="17"/>
        <v>0</v>
      </c>
      <c r="F74" s="54">
        <f t="shared" si="0"/>
        <v>0</v>
      </c>
    </row>
    <row r="75" spans="1:6" ht="12.75" customHeight="1" x14ac:dyDescent="0.2">
      <c r="A75" s="55" t="s">
        <v>192</v>
      </c>
      <c r="B75" s="87" t="s">
        <v>193</v>
      </c>
      <c r="C75" s="52" t="s">
        <v>192</v>
      </c>
      <c r="D75" s="244">
        <v>160413</v>
      </c>
      <c r="E75" s="244"/>
      <c r="F75" s="54">
        <f t="shared" si="0"/>
        <v>0</v>
      </c>
    </row>
    <row r="76" spans="1:6" ht="12.75" customHeight="1" x14ac:dyDescent="0.2">
      <c r="A76" s="55" t="s">
        <v>194</v>
      </c>
      <c r="B76" s="87" t="s">
        <v>195</v>
      </c>
      <c r="C76" s="52" t="s">
        <v>194</v>
      </c>
      <c r="D76" s="244">
        <v>1487302</v>
      </c>
      <c r="E76" s="244"/>
      <c r="F76" s="54">
        <f t="shared" si="0"/>
        <v>0</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1374131</v>
      </c>
      <c r="E82" s="53">
        <f t="shared" si="19"/>
        <v>1092878.0300000003</v>
      </c>
      <c r="F82" s="54">
        <f t="shared" si="0"/>
        <v>79.532302960925875</v>
      </c>
    </row>
    <row r="83" spans="1:6" ht="12.75" customHeight="1" x14ac:dyDescent="0.2">
      <c r="A83" s="55">
        <v>641</v>
      </c>
      <c r="B83" s="87" t="s">
        <v>208</v>
      </c>
      <c r="C83" s="52" t="s">
        <v>209</v>
      </c>
      <c r="D83" s="53">
        <f t="shared" ref="D83:E83" si="20">SUM(D84:D90)</f>
        <v>5239</v>
      </c>
      <c r="E83" s="53">
        <f t="shared" si="20"/>
        <v>2866.32</v>
      </c>
      <c r="F83" s="54">
        <f t="shared" si="0"/>
        <v>54.71120442832602</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v>
      </c>
      <c r="E85" s="244">
        <v>0.27</v>
      </c>
      <c r="F85" s="54">
        <f t="shared" si="0"/>
        <v>13.5</v>
      </c>
    </row>
    <row r="86" spans="1:6" ht="12.75" customHeight="1" x14ac:dyDescent="0.2">
      <c r="A86" s="55">
        <v>6414</v>
      </c>
      <c r="B86" s="87" t="s">
        <v>214</v>
      </c>
      <c r="C86" s="52" t="s">
        <v>215</v>
      </c>
      <c r="D86" s="244">
        <v>5237</v>
      </c>
      <c r="E86" s="244">
        <v>2866.05</v>
      </c>
      <c r="F86" s="54">
        <f t="shared" si="0"/>
        <v>54.726942906244034</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1368892</v>
      </c>
      <c r="E91" s="53">
        <f t="shared" si="21"/>
        <v>1090011.7100000002</v>
      </c>
      <c r="F91" s="54">
        <f t="shared" si="0"/>
        <v>79.627297843803618</v>
      </c>
    </row>
    <row r="92" spans="1:6" ht="12.75" customHeight="1" x14ac:dyDescent="0.2">
      <c r="A92" s="55">
        <v>6421</v>
      </c>
      <c r="B92" s="87" t="s">
        <v>226</v>
      </c>
      <c r="C92" s="52" t="s">
        <v>227</v>
      </c>
      <c r="D92" s="244">
        <v>6298</v>
      </c>
      <c r="E92" s="244">
        <v>6280.68</v>
      </c>
      <c r="F92" s="54">
        <f t="shared" si="0"/>
        <v>99.724992060971744</v>
      </c>
    </row>
    <row r="93" spans="1:6" ht="12.75" customHeight="1" x14ac:dyDescent="0.2">
      <c r="A93" s="55">
        <v>6422</v>
      </c>
      <c r="B93" s="87" t="s">
        <v>228</v>
      </c>
      <c r="C93" s="52" t="s">
        <v>229</v>
      </c>
      <c r="D93" s="244">
        <v>622968</v>
      </c>
      <c r="E93" s="244">
        <v>579754.14</v>
      </c>
      <c r="F93" s="54">
        <f t="shared" si="0"/>
        <v>93.063229571984436</v>
      </c>
    </row>
    <row r="94" spans="1:6" ht="12.75" customHeight="1" x14ac:dyDescent="0.2">
      <c r="A94" s="55">
        <v>6423</v>
      </c>
      <c r="B94" s="87" t="s">
        <v>230</v>
      </c>
      <c r="C94" s="52" t="s">
        <v>231</v>
      </c>
      <c r="D94" s="244">
        <v>739411</v>
      </c>
      <c r="E94" s="244">
        <v>503676.88</v>
      </c>
      <c r="F94" s="54">
        <f t="shared" si="0"/>
        <v>68.118662016118236</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215</v>
      </c>
      <c r="E97" s="244">
        <v>300.01</v>
      </c>
      <c r="F97" s="54">
        <f t="shared" si="0"/>
        <v>139.53953488372093</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4229068</v>
      </c>
      <c r="E106" s="53">
        <f t="shared" si="23"/>
        <v>3787503.16</v>
      </c>
      <c r="F106" s="54">
        <f t="shared" si="0"/>
        <v>89.55881437706843</v>
      </c>
    </row>
    <row r="107" spans="1:6" ht="12.75" customHeight="1" x14ac:dyDescent="0.2">
      <c r="A107" s="55">
        <v>651</v>
      </c>
      <c r="B107" s="87" t="s">
        <v>256</v>
      </c>
      <c r="C107" s="52" t="s">
        <v>257</v>
      </c>
      <c r="D107" s="53">
        <f t="shared" ref="D107:E107" si="24">SUM(D108:D111)</f>
        <v>143717</v>
      </c>
      <c r="E107" s="53">
        <f t="shared" si="24"/>
        <v>127327.79000000001</v>
      </c>
      <c r="F107" s="54">
        <f t="shared" si="0"/>
        <v>88.596192517238748</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v>114123</v>
      </c>
      <c r="E109" s="244">
        <v>84701.35</v>
      </c>
      <c r="F109" s="54">
        <f t="shared" si="0"/>
        <v>74.21935105105895</v>
      </c>
    </row>
    <row r="110" spans="1:6" ht="12.75" customHeight="1" x14ac:dyDescent="0.2">
      <c r="A110" s="55">
        <v>6513</v>
      </c>
      <c r="B110" s="87" t="s">
        <v>262</v>
      </c>
      <c r="C110" s="52" t="s">
        <v>263</v>
      </c>
      <c r="D110" s="244">
        <v>690</v>
      </c>
      <c r="E110" s="244">
        <v>58.3</v>
      </c>
      <c r="F110" s="54">
        <f t="shared" si="0"/>
        <v>8.4492753623188399</v>
      </c>
    </row>
    <row r="111" spans="1:6" ht="12.75" customHeight="1" x14ac:dyDescent="0.2">
      <c r="A111" s="55">
        <v>6514</v>
      </c>
      <c r="B111" s="87" t="s">
        <v>264</v>
      </c>
      <c r="C111" s="52" t="s">
        <v>265</v>
      </c>
      <c r="D111" s="244">
        <v>28904</v>
      </c>
      <c r="E111" s="244">
        <v>42568.14</v>
      </c>
      <c r="F111" s="54">
        <f t="shared" si="0"/>
        <v>147.27421810130085</v>
      </c>
    </row>
    <row r="112" spans="1:6" ht="12.75" customHeight="1" x14ac:dyDescent="0.2">
      <c r="A112" s="55">
        <v>652</v>
      </c>
      <c r="B112" s="87" t="s">
        <v>266</v>
      </c>
      <c r="C112" s="52" t="s">
        <v>267</v>
      </c>
      <c r="D112" s="53">
        <f t="shared" ref="D112:E112" si="25">SUM(D113:D119)</f>
        <v>1461345</v>
      </c>
      <c r="E112" s="53">
        <f t="shared" si="25"/>
        <v>1376403.2400000002</v>
      </c>
      <c r="F112" s="54">
        <f t="shared" si="0"/>
        <v>94.187425967174093</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247</v>
      </c>
      <c r="E114" s="244">
        <v>2395.6799999999998</v>
      </c>
      <c r="F114" s="54">
        <f t="shared" si="0"/>
        <v>969.91093117408911</v>
      </c>
    </row>
    <row r="115" spans="1:6" ht="12.75" customHeight="1" x14ac:dyDescent="0.2">
      <c r="A115" s="55">
        <v>6524</v>
      </c>
      <c r="B115" s="87" t="s">
        <v>272</v>
      </c>
      <c r="C115" s="52" t="s">
        <v>273</v>
      </c>
      <c r="D115" s="244">
        <v>967600</v>
      </c>
      <c r="E115" s="244">
        <v>850568.55</v>
      </c>
      <c r="F115" s="54">
        <f t="shared" si="0"/>
        <v>87.904976229847051</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493498</v>
      </c>
      <c r="E117" s="244">
        <v>523439.01</v>
      </c>
      <c r="F117" s="54">
        <f t="shared" si="0"/>
        <v>106.0670985495382</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2624006</v>
      </c>
      <c r="E120" s="53">
        <f t="shared" si="26"/>
        <v>2283772.13</v>
      </c>
      <c r="F120" s="54">
        <f t="shared" si="0"/>
        <v>87.033799846494247</v>
      </c>
    </row>
    <row r="121" spans="1:6" ht="12.75" customHeight="1" x14ac:dyDescent="0.2">
      <c r="A121" s="55">
        <v>6531</v>
      </c>
      <c r="B121" s="87" t="s">
        <v>284</v>
      </c>
      <c r="C121" s="52" t="s">
        <v>285</v>
      </c>
      <c r="D121" s="244">
        <v>407464</v>
      </c>
      <c r="E121" s="244">
        <v>214718.14</v>
      </c>
      <c r="F121" s="54">
        <f t="shared" si="0"/>
        <v>52.696223470048885</v>
      </c>
    </row>
    <row r="122" spans="1:6" ht="12.75" customHeight="1" x14ac:dyDescent="0.2">
      <c r="A122" s="55">
        <v>6532</v>
      </c>
      <c r="B122" s="87" t="s">
        <v>286</v>
      </c>
      <c r="C122" s="52" t="s">
        <v>287</v>
      </c>
      <c r="D122" s="244">
        <v>2216542</v>
      </c>
      <c r="E122" s="244">
        <v>2069053.99</v>
      </c>
      <c r="F122" s="54">
        <f t="shared" si="0"/>
        <v>93.346031340709985</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60921</v>
      </c>
      <c r="E124" s="53">
        <f t="shared" si="27"/>
        <v>89627.94</v>
      </c>
      <c r="F124" s="54">
        <f t="shared" si="0"/>
        <v>147.12158369035308</v>
      </c>
    </row>
    <row r="125" spans="1:6" ht="12.75" customHeight="1" x14ac:dyDescent="0.2">
      <c r="A125" s="55">
        <v>661</v>
      </c>
      <c r="B125" s="88" t="s">
        <v>292</v>
      </c>
      <c r="C125" s="52" t="s">
        <v>293</v>
      </c>
      <c r="D125" s="53">
        <f t="shared" ref="D125:E125" si="28">SUM(D126:D127)</f>
        <v>60921</v>
      </c>
      <c r="E125" s="53">
        <f t="shared" si="28"/>
        <v>51401.94</v>
      </c>
      <c r="F125" s="54">
        <f t="shared" si="0"/>
        <v>84.374747623972041</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60921</v>
      </c>
      <c r="E127" s="244">
        <v>51401.94</v>
      </c>
      <c r="F127" s="54">
        <f t="shared" si="0"/>
        <v>84.374747623972041</v>
      </c>
    </row>
    <row r="128" spans="1:6" ht="24" x14ac:dyDescent="0.2">
      <c r="A128" s="55">
        <v>663</v>
      </c>
      <c r="B128" s="233" t="s">
        <v>298</v>
      </c>
      <c r="C128" s="52" t="s">
        <v>299</v>
      </c>
      <c r="D128" s="53">
        <f t="shared" ref="D128:E128" si="29">SUM(D129:D132)</f>
        <v>0</v>
      </c>
      <c r="E128" s="53">
        <f t="shared" si="29"/>
        <v>38226</v>
      </c>
      <c r="F128" s="54" t="str">
        <f t="shared" si="0"/>
        <v>-</v>
      </c>
    </row>
    <row r="129" spans="1:6" ht="12.75" customHeight="1" x14ac:dyDescent="0.2">
      <c r="A129" s="55">
        <v>6631</v>
      </c>
      <c r="B129" s="88" t="s">
        <v>300</v>
      </c>
      <c r="C129" s="52" t="s">
        <v>301</v>
      </c>
      <c r="D129" s="244"/>
      <c r="E129" s="244">
        <v>38226</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13906065</v>
      </c>
      <c r="E151" s="53">
        <f t="shared" si="35"/>
        <v>11935025.279999997</v>
      </c>
      <c r="F151" s="54">
        <f t="shared" si="31"/>
        <v>85.826042665556344</v>
      </c>
    </row>
    <row r="152" spans="1:6" ht="12.75" customHeight="1" x14ac:dyDescent="0.2">
      <c r="A152" s="55">
        <v>31</v>
      </c>
      <c r="B152" s="87" t="s">
        <v>345</v>
      </c>
      <c r="C152" s="52" t="s">
        <v>346</v>
      </c>
      <c r="D152" s="53">
        <f t="shared" ref="D152:E152" si="36">D153+D158+D159</f>
        <v>2634655</v>
      </c>
      <c r="E152" s="53">
        <f t="shared" si="36"/>
        <v>2492121.67</v>
      </c>
      <c r="F152" s="54">
        <f t="shared" si="31"/>
        <v>94.590057142206476</v>
      </c>
    </row>
    <row r="153" spans="1:6" ht="12.75" customHeight="1" x14ac:dyDescent="0.2">
      <c r="A153" s="55">
        <v>311</v>
      </c>
      <c r="B153" s="87" t="s">
        <v>347</v>
      </c>
      <c r="C153" s="52" t="s">
        <v>348</v>
      </c>
      <c r="D153" s="53">
        <f t="shared" ref="D153:E153" si="37">SUM(D154:D157)</f>
        <v>2061617</v>
      </c>
      <c r="E153" s="53">
        <f t="shared" si="37"/>
        <v>2092515.77</v>
      </c>
      <c r="F153" s="54">
        <f t="shared" si="31"/>
        <v>101.49876383440765</v>
      </c>
    </row>
    <row r="154" spans="1:6" ht="12.75" customHeight="1" x14ac:dyDescent="0.2">
      <c r="A154" s="55">
        <v>3111</v>
      </c>
      <c r="B154" s="87" t="s">
        <v>349</v>
      </c>
      <c r="C154" s="52" t="s">
        <v>350</v>
      </c>
      <c r="D154" s="244">
        <v>2061617</v>
      </c>
      <c r="E154" s="244">
        <v>2092515.77</v>
      </c>
      <c r="F154" s="54">
        <f t="shared" si="31"/>
        <v>101.49876383440765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89600</v>
      </c>
      <c r="E158" s="244">
        <v>107800</v>
      </c>
      <c r="F158" s="54">
        <f t="shared" si="31"/>
        <v>120.3125</v>
      </c>
    </row>
    <row r="159" spans="1:6" ht="12.75" customHeight="1" x14ac:dyDescent="0.2">
      <c r="A159" s="55">
        <v>313</v>
      </c>
      <c r="B159" s="87" t="s">
        <v>359</v>
      </c>
      <c r="C159" s="52" t="s">
        <v>360</v>
      </c>
      <c r="D159" s="53">
        <f t="shared" ref="D159:E159" si="38">SUM(D160:D162)</f>
        <v>483438</v>
      </c>
      <c r="E159" s="53">
        <f t="shared" si="38"/>
        <v>291805.90000000002</v>
      </c>
      <c r="F159" s="54">
        <f t="shared" si="31"/>
        <v>60.360563298706346</v>
      </c>
    </row>
    <row r="160" spans="1:6" ht="12.75" customHeight="1" x14ac:dyDescent="0.2">
      <c r="A160" s="55">
        <v>3131</v>
      </c>
      <c r="B160" s="87" t="s">
        <v>138</v>
      </c>
      <c r="C160" s="52" t="s">
        <v>361</v>
      </c>
      <c r="D160" s="244">
        <v>155806</v>
      </c>
      <c r="E160" s="244"/>
      <c r="F160" s="54">
        <f t="shared" si="31"/>
        <v>0</v>
      </c>
    </row>
    <row r="161" spans="1:6" ht="12.75" customHeight="1" x14ac:dyDescent="0.2">
      <c r="A161" s="55">
        <v>3132</v>
      </c>
      <c r="B161" s="87" t="s">
        <v>362</v>
      </c>
      <c r="C161" s="52" t="s">
        <v>363</v>
      </c>
      <c r="D161" s="244">
        <v>327632</v>
      </c>
      <c r="E161" s="244">
        <v>291805.90000000002</v>
      </c>
      <c r="F161" s="54">
        <f t="shared" si="31"/>
        <v>89.065140157249601</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6020401</v>
      </c>
      <c r="E163" s="53">
        <f t="shared" si="39"/>
        <v>5591178.3899999997</v>
      </c>
      <c r="F163" s="54">
        <f t="shared" si="31"/>
        <v>92.87053121544561</v>
      </c>
    </row>
    <row r="164" spans="1:6" ht="12.75" customHeight="1" x14ac:dyDescent="0.2">
      <c r="A164" s="55">
        <v>321</v>
      </c>
      <c r="B164" s="87" t="s">
        <v>368</v>
      </c>
      <c r="C164" s="52" t="s">
        <v>369</v>
      </c>
      <c r="D164" s="53">
        <f t="shared" ref="D164:E164" si="40">SUM(D165:D168)</f>
        <v>90280</v>
      </c>
      <c r="E164" s="53">
        <f t="shared" si="40"/>
        <v>115530.01</v>
      </c>
      <c r="F164" s="54">
        <f t="shared" si="31"/>
        <v>127.96855338945502</v>
      </c>
    </row>
    <row r="165" spans="1:6" ht="12.75" customHeight="1" x14ac:dyDescent="0.2">
      <c r="A165" s="55">
        <v>3211</v>
      </c>
      <c r="B165" s="87" t="s">
        <v>370</v>
      </c>
      <c r="C165" s="52" t="s">
        <v>371</v>
      </c>
      <c r="D165" s="244">
        <v>489</v>
      </c>
      <c r="E165" s="244">
        <v>15506.7</v>
      </c>
      <c r="F165" s="54">
        <f t="shared" si="31"/>
        <v>3171.1042944785277</v>
      </c>
    </row>
    <row r="166" spans="1:6" ht="12.75" customHeight="1" x14ac:dyDescent="0.2">
      <c r="A166" s="55">
        <v>3212</v>
      </c>
      <c r="B166" s="87" t="s">
        <v>372</v>
      </c>
      <c r="C166" s="52" t="s">
        <v>373</v>
      </c>
      <c r="D166" s="244">
        <v>65496</v>
      </c>
      <c r="E166" s="244">
        <v>74459.61</v>
      </c>
      <c r="F166" s="54">
        <f t="shared" si="31"/>
        <v>113.68573653352875</v>
      </c>
    </row>
    <row r="167" spans="1:6" ht="12.75" customHeight="1" x14ac:dyDescent="0.2">
      <c r="A167" s="55">
        <v>3213</v>
      </c>
      <c r="B167" s="87" t="s">
        <v>374</v>
      </c>
      <c r="C167" s="52" t="s">
        <v>375</v>
      </c>
      <c r="D167" s="244">
        <v>24295</v>
      </c>
      <c r="E167" s="244">
        <v>23839.7</v>
      </c>
      <c r="F167" s="54">
        <f t="shared" si="31"/>
        <v>98.125951841942793</v>
      </c>
    </row>
    <row r="168" spans="1:6" ht="12.75" customHeight="1" x14ac:dyDescent="0.2">
      <c r="A168" s="55">
        <v>3214</v>
      </c>
      <c r="B168" s="87" t="s">
        <v>376</v>
      </c>
      <c r="C168" s="52" t="s">
        <v>377</v>
      </c>
      <c r="D168" s="244"/>
      <c r="E168" s="244">
        <v>1724</v>
      </c>
      <c r="F168" s="54" t="str">
        <f t="shared" si="31"/>
        <v>-</v>
      </c>
    </row>
    <row r="169" spans="1:6" ht="12.75" customHeight="1" x14ac:dyDescent="0.2">
      <c r="A169" s="55">
        <v>322</v>
      </c>
      <c r="B169" s="87" t="s">
        <v>378</v>
      </c>
      <c r="C169" s="52" t="s">
        <v>379</v>
      </c>
      <c r="D169" s="53">
        <f t="shared" ref="D169:E169" si="41">SUM(D170:D176)</f>
        <v>824234</v>
      </c>
      <c r="E169" s="53">
        <f t="shared" si="41"/>
        <v>941489.25999999989</v>
      </c>
      <c r="F169" s="54">
        <f t="shared" si="31"/>
        <v>114.22596738304898</v>
      </c>
    </row>
    <row r="170" spans="1:6" ht="12.75" customHeight="1" x14ac:dyDescent="0.2">
      <c r="A170" s="55">
        <v>3221</v>
      </c>
      <c r="B170" s="87" t="s">
        <v>380</v>
      </c>
      <c r="C170" s="52" t="s">
        <v>381</v>
      </c>
      <c r="D170" s="244">
        <v>205095</v>
      </c>
      <c r="E170" s="244">
        <v>121537.3</v>
      </c>
      <c r="F170" s="54">
        <f t="shared" si="31"/>
        <v>59.259026304883101</v>
      </c>
    </row>
    <row r="171" spans="1:6" ht="12.75" customHeight="1" x14ac:dyDescent="0.2">
      <c r="A171" s="55">
        <v>3222</v>
      </c>
      <c r="B171" s="87" t="s">
        <v>382</v>
      </c>
      <c r="C171" s="52" t="s">
        <v>383</v>
      </c>
      <c r="D171" s="244">
        <v>175919</v>
      </c>
      <c r="E171" s="244">
        <v>223516.15</v>
      </c>
      <c r="F171" s="54">
        <f t="shared" si="31"/>
        <v>127.05628726857245</v>
      </c>
    </row>
    <row r="172" spans="1:6" ht="12.75" customHeight="1" x14ac:dyDescent="0.2">
      <c r="A172" s="55">
        <v>3223</v>
      </c>
      <c r="B172" s="87" t="s">
        <v>384</v>
      </c>
      <c r="C172" s="52" t="s">
        <v>385</v>
      </c>
      <c r="D172" s="244">
        <v>411181</v>
      </c>
      <c r="E172" s="244">
        <v>551722.23999999999</v>
      </c>
      <c r="F172" s="54">
        <f t="shared" si="31"/>
        <v>134.17989644463145</v>
      </c>
    </row>
    <row r="173" spans="1:6" ht="12.75" customHeight="1" x14ac:dyDescent="0.2">
      <c r="A173" s="55">
        <v>3224</v>
      </c>
      <c r="B173" s="87" t="s">
        <v>386</v>
      </c>
      <c r="C173" s="52" t="s">
        <v>387</v>
      </c>
      <c r="D173" s="244">
        <v>28349</v>
      </c>
      <c r="E173" s="244">
        <v>13032.63</v>
      </c>
      <c r="F173" s="54">
        <f t="shared" si="31"/>
        <v>45.97209778122685</v>
      </c>
    </row>
    <row r="174" spans="1:6" ht="12.75" customHeight="1" x14ac:dyDescent="0.2">
      <c r="A174" s="55">
        <v>3225</v>
      </c>
      <c r="B174" s="87" t="s">
        <v>388</v>
      </c>
      <c r="C174" s="52" t="s">
        <v>389</v>
      </c>
      <c r="D174" s="244">
        <v>3690</v>
      </c>
      <c r="E174" s="244">
        <v>25694.75</v>
      </c>
      <c r="F174" s="54">
        <f t="shared" si="31"/>
        <v>696.33468834688347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5986.19</v>
      </c>
      <c r="F176" s="54" t="str">
        <f t="shared" si="31"/>
        <v>-</v>
      </c>
    </row>
    <row r="177" spans="1:6" ht="12.75" customHeight="1" x14ac:dyDescent="0.2">
      <c r="A177" s="55">
        <v>323</v>
      </c>
      <c r="B177" s="87" t="s">
        <v>394</v>
      </c>
      <c r="C177" s="52" t="s">
        <v>395</v>
      </c>
      <c r="D177" s="53">
        <f t="shared" ref="D177:E177" si="42">SUM(D178:D186)</f>
        <v>4652297</v>
      </c>
      <c r="E177" s="53">
        <f t="shared" si="42"/>
        <v>4201422.96</v>
      </c>
      <c r="F177" s="54">
        <f t="shared" si="31"/>
        <v>90.308571443310697</v>
      </c>
    </row>
    <row r="178" spans="1:6" ht="12.75" customHeight="1" x14ac:dyDescent="0.2">
      <c r="A178" s="55">
        <v>3231</v>
      </c>
      <c r="B178" s="87" t="s">
        <v>396</v>
      </c>
      <c r="C178" s="52" t="s">
        <v>397</v>
      </c>
      <c r="D178" s="244">
        <v>170684</v>
      </c>
      <c r="E178" s="244">
        <v>147268.68</v>
      </c>
      <c r="F178" s="54">
        <f t="shared" si="31"/>
        <v>86.28147922476623</v>
      </c>
    </row>
    <row r="179" spans="1:6" ht="12.75" customHeight="1" x14ac:dyDescent="0.2">
      <c r="A179" s="55">
        <v>3232</v>
      </c>
      <c r="B179" s="87" t="s">
        <v>398</v>
      </c>
      <c r="C179" s="52" t="s">
        <v>399</v>
      </c>
      <c r="D179" s="244">
        <v>2721487</v>
      </c>
      <c r="E179" s="244">
        <v>2476560.0299999998</v>
      </c>
      <c r="F179" s="54">
        <f t="shared" si="31"/>
        <v>91.00025206807895</v>
      </c>
    </row>
    <row r="180" spans="1:6" ht="12.75" customHeight="1" x14ac:dyDescent="0.2">
      <c r="A180" s="55">
        <v>3233</v>
      </c>
      <c r="B180" s="87" t="s">
        <v>400</v>
      </c>
      <c r="C180" s="52" t="s">
        <v>401</v>
      </c>
      <c r="D180" s="244">
        <v>154555</v>
      </c>
      <c r="E180" s="244">
        <v>159250.07999999999</v>
      </c>
      <c r="F180" s="54">
        <f t="shared" si="31"/>
        <v>103.03780531202484</v>
      </c>
    </row>
    <row r="181" spans="1:6" ht="12.75" customHeight="1" x14ac:dyDescent="0.2">
      <c r="A181" s="55">
        <v>3234</v>
      </c>
      <c r="B181" s="87" t="s">
        <v>402</v>
      </c>
      <c r="C181" s="52" t="s">
        <v>403</v>
      </c>
      <c r="D181" s="244">
        <v>160829</v>
      </c>
      <c r="E181" s="244">
        <v>176281.35</v>
      </c>
      <c r="F181" s="54">
        <f t="shared" si="31"/>
        <v>109.60793762318986</v>
      </c>
    </row>
    <row r="182" spans="1:6" ht="12.75" customHeight="1" x14ac:dyDescent="0.2">
      <c r="A182" s="55">
        <v>3235</v>
      </c>
      <c r="B182" s="87" t="s">
        <v>404</v>
      </c>
      <c r="C182" s="52" t="s">
        <v>405</v>
      </c>
      <c r="D182" s="244">
        <v>200053</v>
      </c>
      <c r="E182" s="244">
        <v>85167.1</v>
      </c>
      <c r="F182" s="54">
        <f t="shared" si="31"/>
        <v>42.572268348887548</v>
      </c>
    </row>
    <row r="183" spans="1:6" ht="12.75" customHeight="1" x14ac:dyDescent="0.2">
      <c r="A183" s="55">
        <v>3236</v>
      </c>
      <c r="B183" s="87" t="s">
        <v>406</v>
      </c>
      <c r="C183" s="52" t="s">
        <v>407</v>
      </c>
      <c r="D183" s="244">
        <v>51213</v>
      </c>
      <c r="E183" s="244">
        <v>97224.93</v>
      </c>
      <c r="F183" s="54">
        <f t="shared" si="31"/>
        <v>189.84423876750043</v>
      </c>
    </row>
    <row r="184" spans="1:6" ht="12.75" customHeight="1" x14ac:dyDescent="0.2">
      <c r="A184" s="55">
        <v>3237</v>
      </c>
      <c r="B184" s="87" t="s">
        <v>408</v>
      </c>
      <c r="C184" s="52" t="s">
        <v>409</v>
      </c>
      <c r="D184" s="244">
        <v>676281</v>
      </c>
      <c r="E184" s="244">
        <v>383542.55</v>
      </c>
      <c r="F184" s="54">
        <f t="shared" si="31"/>
        <v>56.713488919546748</v>
      </c>
    </row>
    <row r="185" spans="1:6" ht="12.75" customHeight="1" x14ac:dyDescent="0.2">
      <c r="A185" s="55">
        <v>3238</v>
      </c>
      <c r="B185" s="87" t="s">
        <v>410</v>
      </c>
      <c r="C185" s="52" t="s">
        <v>411</v>
      </c>
      <c r="D185" s="244">
        <v>261884</v>
      </c>
      <c r="E185" s="244">
        <v>414539.28</v>
      </c>
      <c r="F185" s="54">
        <f t="shared" si="31"/>
        <v>158.29118235554674</v>
      </c>
    </row>
    <row r="186" spans="1:6" ht="12.75" customHeight="1" x14ac:dyDescent="0.2">
      <c r="A186" s="55">
        <v>3239</v>
      </c>
      <c r="B186" s="87" t="s">
        <v>412</v>
      </c>
      <c r="C186" s="52" t="s">
        <v>413</v>
      </c>
      <c r="D186" s="244">
        <v>255311</v>
      </c>
      <c r="E186" s="244">
        <v>261588.96</v>
      </c>
      <c r="F186" s="54">
        <f t="shared" si="31"/>
        <v>102.45894614803122</v>
      </c>
    </row>
    <row r="187" spans="1:6" ht="12.75" customHeight="1" x14ac:dyDescent="0.2">
      <c r="A187" s="55">
        <v>324</v>
      </c>
      <c r="B187" s="87" t="s">
        <v>414</v>
      </c>
      <c r="C187" s="52" t="s">
        <v>415</v>
      </c>
      <c r="D187" s="244">
        <v>576</v>
      </c>
      <c r="E187" s="244">
        <v>281.70999999999998</v>
      </c>
      <c r="F187" s="54">
        <f t="shared" si="31"/>
        <v>48.907986111111107</v>
      </c>
    </row>
    <row r="188" spans="1:6" ht="12.75" customHeight="1" x14ac:dyDescent="0.2">
      <c r="A188" s="55">
        <v>329</v>
      </c>
      <c r="B188" s="87" t="s">
        <v>416</v>
      </c>
      <c r="C188" s="52" t="s">
        <v>417</v>
      </c>
      <c r="D188" s="53">
        <f t="shared" ref="D188:E188" si="43">SUM(D189:D195)</f>
        <v>453014</v>
      </c>
      <c r="E188" s="53">
        <f t="shared" si="43"/>
        <v>332454.45</v>
      </c>
      <c r="F188" s="54">
        <f t="shared" si="31"/>
        <v>73.387235273082069</v>
      </c>
    </row>
    <row r="189" spans="1:6" ht="12.75" customHeight="1" x14ac:dyDescent="0.2">
      <c r="A189" s="55">
        <v>3291</v>
      </c>
      <c r="B189" s="234" t="s">
        <v>418</v>
      </c>
      <c r="C189" s="52" t="s">
        <v>419</v>
      </c>
      <c r="D189" s="244">
        <v>100765</v>
      </c>
      <c r="E189" s="244">
        <v>73137.61</v>
      </c>
      <c r="F189" s="54">
        <f t="shared" si="31"/>
        <v>72.582354984369573</v>
      </c>
    </row>
    <row r="190" spans="1:6" ht="12.75" customHeight="1" x14ac:dyDescent="0.2">
      <c r="A190" s="55">
        <v>3292</v>
      </c>
      <c r="B190" s="87" t="s">
        <v>420</v>
      </c>
      <c r="C190" s="52" t="s">
        <v>421</v>
      </c>
      <c r="D190" s="244">
        <v>71196</v>
      </c>
      <c r="E190" s="244">
        <v>59191.85</v>
      </c>
      <c r="F190" s="54">
        <f t="shared" si="31"/>
        <v>83.13929153323221</v>
      </c>
    </row>
    <row r="191" spans="1:6" ht="12.75" customHeight="1" x14ac:dyDescent="0.2">
      <c r="A191" s="55">
        <v>3293</v>
      </c>
      <c r="B191" s="87" t="s">
        <v>422</v>
      </c>
      <c r="C191" s="52" t="s">
        <v>423</v>
      </c>
      <c r="D191" s="244">
        <v>16629</v>
      </c>
      <c r="E191" s="244">
        <v>19377.41</v>
      </c>
      <c r="F191" s="54">
        <f t="shared" si="31"/>
        <v>116.52781285705696</v>
      </c>
    </row>
    <row r="192" spans="1:6" ht="12.75" customHeight="1" x14ac:dyDescent="0.2">
      <c r="A192" s="55">
        <v>3294</v>
      </c>
      <c r="B192" s="87" t="s">
        <v>424</v>
      </c>
      <c r="C192" s="52" t="s">
        <v>425</v>
      </c>
      <c r="D192" s="244">
        <v>13731</v>
      </c>
      <c r="E192" s="244">
        <v>13430.64</v>
      </c>
      <c r="F192" s="54">
        <f t="shared" si="31"/>
        <v>97.812540965698048</v>
      </c>
    </row>
    <row r="193" spans="1:6" ht="12.75" customHeight="1" x14ac:dyDescent="0.2">
      <c r="A193" s="55">
        <v>3295</v>
      </c>
      <c r="B193" s="87" t="s">
        <v>426</v>
      </c>
      <c r="C193" s="52" t="s">
        <v>427</v>
      </c>
      <c r="D193" s="244">
        <v>48273</v>
      </c>
      <c r="E193" s="244">
        <v>50470.97</v>
      </c>
      <c r="F193" s="54">
        <f t="shared" si="31"/>
        <v>104.55320779731943</v>
      </c>
    </row>
    <row r="194" spans="1:6" ht="12.75" customHeight="1" x14ac:dyDescent="0.2">
      <c r="A194" s="55" t="s">
        <v>428</v>
      </c>
      <c r="B194" s="87" t="s">
        <v>429</v>
      </c>
      <c r="C194" s="52" t="s">
        <v>428</v>
      </c>
      <c r="D194" s="244"/>
      <c r="E194" s="244">
        <v>9943.2099999999991</v>
      </c>
      <c r="F194" s="54" t="str">
        <f t="shared" si="31"/>
        <v>-</v>
      </c>
    </row>
    <row r="195" spans="1:6" ht="12.75" customHeight="1" x14ac:dyDescent="0.2">
      <c r="A195" s="55">
        <v>3299</v>
      </c>
      <c r="B195" s="87" t="s">
        <v>430</v>
      </c>
      <c r="C195" s="52" t="s">
        <v>431</v>
      </c>
      <c r="D195" s="244">
        <v>202420</v>
      </c>
      <c r="E195" s="244">
        <v>106902.76</v>
      </c>
      <c r="F195" s="54">
        <f t="shared" si="31"/>
        <v>52.812350558245228</v>
      </c>
    </row>
    <row r="196" spans="1:6" ht="12.75" customHeight="1" x14ac:dyDescent="0.2">
      <c r="A196" s="55">
        <v>34</v>
      </c>
      <c r="B196" s="234" t="s">
        <v>432</v>
      </c>
      <c r="C196" s="52" t="s">
        <v>433</v>
      </c>
      <c r="D196" s="53">
        <f t="shared" ref="D196:E196" si="44">D197+D202+D210</f>
        <v>86465</v>
      </c>
      <c r="E196" s="53">
        <f t="shared" si="44"/>
        <v>98103.920000000013</v>
      </c>
      <c r="F196" s="54">
        <f t="shared" si="31"/>
        <v>113.46084542878623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22005</v>
      </c>
      <c r="E202" s="53">
        <f t="shared" si="46"/>
        <v>29052.85</v>
      </c>
      <c r="F202" s="54">
        <f t="shared" si="31"/>
        <v>132.02840263576459</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22005</v>
      </c>
      <c r="E205" s="244">
        <v>29052.85</v>
      </c>
      <c r="F205" s="54">
        <f t="shared" si="31"/>
        <v>132.02840263576459</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64460</v>
      </c>
      <c r="E210" s="53">
        <f t="shared" si="47"/>
        <v>69051.070000000007</v>
      </c>
      <c r="F210" s="54">
        <f t="shared" si="31"/>
        <v>107.12235494880547</v>
      </c>
    </row>
    <row r="211" spans="1:6" ht="12.75" customHeight="1" x14ac:dyDescent="0.2">
      <c r="A211" s="55">
        <v>3431</v>
      </c>
      <c r="B211" s="234" t="s">
        <v>462</v>
      </c>
      <c r="C211" s="52" t="s">
        <v>463</v>
      </c>
      <c r="D211" s="244">
        <v>27633</v>
      </c>
      <c r="E211" s="244">
        <v>38015.760000000002</v>
      </c>
      <c r="F211" s="54">
        <f t="shared" si="31"/>
        <v>137.57377049180329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3971</v>
      </c>
      <c r="E213" s="244">
        <v>2693.69</v>
      </c>
      <c r="F213" s="54">
        <f t="shared" si="31"/>
        <v>67.834046839587003</v>
      </c>
    </row>
    <row r="214" spans="1:6" ht="12.75" customHeight="1" x14ac:dyDescent="0.2">
      <c r="A214" s="55">
        <v>3434</v>
      </c>
      <c r="B214" s="87" t="s">
        <v>468</v>
      </c>
      <c r="C214" s="52" t="s">
        <v>469</v>
      </c>
      <c r="D214" s="244">
        <v>32856</v>
      </c>
      <c r="E214" s="244">
        <v>28341.62</v>
      </c>
      <c r="F214" s="54">
        <f t="shared" si="31"/>
        <v>86.260104699293876</v>
      </c>
    </row>
    <row r="215" spans="1:6" ht="12.75" customHeight="1" x14ac:dyDescent="0.2">
      <c r="A215" s="55">
        <v>35</v>
      </c>
      <c r="B215" s="87" t="s">
        <v>470</v>
      </c>
      <c r="C215" s="52" t="s">
        <v>471</v>
      </c>
      <c r="D215" s="53">
        <f t="shared" ref="D215:E215" si="48">D216+D219+D223</f>
        <v>51745</v>
      </c>
      <c r="E215" s="53">
        <f t="shared" si="48"/>
        <v>204495.96</v>
      </c>
      <c r="F215" s="54">
        <f t="shared" si="31"/>
        <v>395.1994588849164</v>
      </c>
    </row>
    <row r="216" spans="1:6" ht="12.75" customHeight="1" x14ac:dyDescent="0.2">
      <c r="A216" s="55">
        <v>351</v>
      </c>
      <c r="B216" s="87" t="s">
        <v>472</v>
      </c>
      <c r="C216" s="52" t="s">
        <v>473</v>
      </c>
      <c r="D216" s="53">
        <f t="shared" ref="D216:E216" si="49">SUM(D217:D218)</f>
        <v>51745</v>
      </c>
      <c r="E216" s="53">
        <f t="shared" si="49"/>
        <v>204495.96</v>
      </c>
      <c r="F216" s="54">
        <f t="shared" si="31"/>
        <v>395.1994588849164</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v>51745</v>
      </c>
      <c r="E218" s="244">
        <v>204495.96</v>
      </c>
      <c r="F218" s="54">
        <f t="shared" si="31"/>
        <v>395.1994588849164</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116896</v>
      </c>
      <c r="E224" s="53">
        <f t="shared" si="51"/>
        <v>237339.28</v>
      </c>
      <c r="F224" s="54">
        <f t="shared" ref="F224:F235" si="52">IF(D224&lt;&gt;0,IF(E224/D224&gt;=100,"&gt;&gt;100",E224/D224*100),"-")</f>
        <v>203.03456063509446</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116896</v>
      </c>
      <c r="E231" s="53">
        <f t="shared" si="55"/>
        <v>237339.28</v>
      </c>
      <c r="F231" s="54">
        <f t="shared" si="52"/>
        <v>203.03456063509446</v>
      </c>
    </row>
    <row r="232" spans="1:6" ht="12.75" customHeight="1" x14ac:dyDescent="0.2">
      <c r="A232" s="55">
        <v>3631</v>
      </c>
      <c r="B232" s="87" t="s">
        <v>504</v>
      </c>
      <c r="C232" s="52" t="s">
        <v>505</v>
      </c>
      <c r="D232" s="244">
        <v>116896</v>
      </c>
      <c r="E232" s="244">
        <v>237339.28</v>
      </c>
      <c r="F232" s="54">
        <f t="shared" si="52"/>
        <v>203.03456063509446</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246295</v>
      </c>
      <c r="E252" s="53">
        <f t="shared" si="63"/>
        <v>279262.52</v>
      </c>
      <c r="F252" s="54">
        <f t="shared" ref="F252:F258" si="64">IF(D252&lt;&gt;0,IF(E252/D252&gt;=100,"&gt;&gt;100",E252/D252*100),"-")</f>
        <v>113.38537932154532</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246295</v>
      </c>
      <c r="E259" s="53">
        <f t="shared" si="66"/>
        <v>279262.52</v>
      </c>
      <c r="F259" s="54">
        <f t="shared" ref="F259:F262" si="67">IF(D259&lt;&gt;0,IF(E259/D259&gt;=100,"&gt;&gt;100",E259/D259*100),"-")</f>
        <v>113.38537932154532</v>
      </c>
    </row>
    <row r="260" spans="1:6" ht="12.75" customHeight="1" x14ac:dyDescent="0.2">
      <c r="A260" s="55">
        <v>3721</v>
      </c>
      <c r="B260" s="87" t="s">
        <v>556</v>
      </c>
      <c r="C260" s="52" t="s">
        <v>557</v>
      </c>
      <c r="D260" s="244">
        <v>146800</v>
      </c>
      <c r="E260" s="244">
        <v>150235.24</v>
      </c>
      <c r="F260" s="54">
        <f t="shared" si="67"/>
        <v>102.34008174386919</v>
      </c>
    </row>
    <row r="261" spans="1:6" ht="12.75" customHeight="1" x14ac:dyDescent="0.2">
      <c r="A261" s="55">
        <v>3722</v>
      </c>
      <c r="B261" s="87" t="s">
        <v>558</v>
      </c>
      <c r="C261" s="52" t="s">
        <v>559</v>
      </c>
      <c r="D261" s="244">
        <v>99495</v>
      </c>
      <c r="E261" s="244">
        <v>129027.28</v>
      </c>
      <c r="F261" s="54">
        <f t="shared" si="67"/>
        <v>129.68217498366752</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4749608</v>
      </c>
      <c r="E263" s="53">
        <f t="shared" si="68"/>
        <v>3032523.54</v>
      </c>
      <c r="F263" s="54">
        <f t="shared" ref="F263:F267" si="69">IF(D263&lt;&gt;0,IF(E263/D263&gt;=100,"&gt;&gt;100",E263/D263*100),"-")</f>
        <v>63.847869971585027</v>
      </c>
    </row>
    <row r="264" spans="1:6" ht="12.75" customHeight="1" x14ac:dyDescent="0.2">
      <c r="A264" s="55">
        <v>381</v>
      </c>
      <c r="B264" s="87" t="s">
        <v>564</v>
      </c>
      <c r="C264" s="52" t="s">
        <v>565</v>
      </c>
      <c r="D264" s="53">
        <f t="shared" ref="D264:E264" si="70">SUM(D265:D267)</f>
        <v>1046614</v>
      </c>
      <c r="E264" s="53">
        <f t="shared" si="70"/>
        <v>1139738.77</v>
      </c>
      <c r="F264" s="54">
        <f t="shared" si="69"/>
        <v>108.89771873871361</v>
      </c>
    </row>
    <row r="265" spans="1:6" ht="12.75" customHeight="1" x14ac:dyDescent="0.2">
      <c r="A265" s="55">
        <v>3811</v>
      </c>
      <c r="B265" s="87" t="s">
        <v>566</v>
      </c>
      <c r="C265" s="52" t="s">
        <v>567</v>
      </c>
      <c r="D265" s="244">
        <v>1046614</v>
      </c>
      <c r="E265" s="244">
        <v>1139738.77</v>
      </c>
      <c r="F265" s="54">
        <f t="shared" si="69"/>
        <v>108.89771873871361</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116450</v>
      </c>
      <c r="E268" s="53">
        <f t="shared" si="71"/>
        <v>0</v>
      </c>
      <c r="F268" s="54">
        <f t="shared" ref="F268:F272" si="72">IF(D268&lt;&gt;0,IF(E268/D268&gt;=100,"&gt;&gt;100",E268/D268*100),"-")</f>
        <v>0</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v>116450</v>
      </c>
      <c r="E270" s="244"/>
      <c r="F270" s="54">
        <f t="shared" si="72"/>
        <v>0</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3586544</v>
      </c>
      <c r="E279" s="53">
        <f t="shared" si="75"/>
        <v>1892784.77</v>
      </c>
      <c r="F279" s="54">
        <f t="shared" si="74"/>
        <v>52.774614503544356</v>
      </c>
    </row>
    <row r="280" spans="1:6" ht="24" x14ac:dyDescent="0.2">
      <c r="A280" s="55">
        <v>3861</v>
      </c>
      <c r="B280" s="87" t="s">
        <v>595</v>
      </c>
      <c r="C280" s="52" t="s">
        <v>596</v>
      </c>
      <c r="D280" s="244">
        <v>3586544</v>
      </c>
      <c r="E280" s="244">
        <v>1892784.77</v>
      </c>
      <c r="F280" s="54">
        <f t="shared" si="74"/>
        <v>52.774614503544356</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13906065</v>
      </c>
      <c r="E289" s="53">
        <f t="shared" si="79"/>
        <v>11935025.279999997</v>
      </c>
      <c r="F289" s="54">
        <f t="shared" si="76"/>
        <v>85.826042665556344</v>
      </c>
    </row>
    <row r="290" spans="1:6" ht="12.75" customHeight="1" x14ac:dyDescent="0.2">
      <c r="A290" s="55" t="s">
        <v>605</v>
      </c>
      <c r="B290" s="87" t="s">
        <v>616</v>
      </c>
      <c r="C290" s="52" t="s">
        <v>617</v>
      </c>
      <c r="D290" s="53">
        <f>IF(D6&gt;=D289,D6-D289,0)</f>
        <v>0</v>
      </c>
      <c r="E290" s="53">
        <f>IF(E6&gt;=E289,E6-E289,0)</f>
        <v>5804970.9400000051</v>
      </c>
      <c r="F290" s="54" t="str">
        <f t="shared" si="76"/>
        <v>-</v>
      </c>
    </row>
    <row r="291" spans="1:6" ht="12.75" customHeight="1" x14ac:dyDescent="0.2">
      <c r="A291" s="55" t="s">
        <v>605</v>
      </c>
      <c r="B291" s="87" t="s">
        <v>618</v>
      </c>
      <c r="C291" s="52" t="s">
        <v>619</v>
      </c>
      <c r="D291" s="53">
        <f>IF(D289&gt;=D6,D289-D6,0)</f>
        <v>1489985</v>
      </c>
      <c r="E291" s="53">
        <f>IF(E289&gt;=E6,E289-E6,0)</f>
        <v>0</v>
      </c>
      <c r="F291" s="54">
        <f t="shared" si="76"/>
        <v>0</v>
      </c>
    </row>
    <row r="292" spans="1:6" ht="12.75" customHeight="1" x14ac:dyDescent="0.2">
      <c r="A292" s="55">
        <v>92211</v>
      </c>
      <c r="B292" s="87" t="s">
        <v>620</v>
      </c>
      <c r="C292" s="52" t="s">
        <v>621</v>
      </c>
      <c r="D292" s="244">
        <v>45099493</v>
      </c>
      <c r="E292" s="244">
        <v>43609507.909999996</v>
      </c>
      <c r="F292" s="54">
        <f t="shared" si="76"/>
        <v>96.696226518555306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1431912</v>
      </c>
      <c r="E294" s="244">
        <v>1898708.15</v>
      </c>
      <c r="F294" s="54">
        <f t="shared" si="76"/>
        <v>132.59949982959847</v>
      </c>
    </row>
    <row r="295" spans="1:6" ht="24" x14ac:dyDescent="0.2">
      <c r="A295" s="55">
        <v>9661</v>
      </c>
      <c r="B295" s="87" t="s">
        <v>626</v>
      </c>
      <c r="C295" s="52" t="s">
        <v>627</v>
      </c>
      <c r="D295" s="244"/>
      <c r="E295" s="244">
        <v>420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827313</v>
      </c>
      <c r="E298" s="53">
        <f t="shared" si="80"/>
        <v>764763.36</v>
      </c>
      <c r="F298" s="54">
        <f t="shared" ref="F298:F418" si="81">IF(D298&lt;&gt;0,IF(E298/D298&gt;=100,"&gt;&gt;100",E298/D298*100),"-")</f>
        <v>92.43942256437407</v>
      </c>
    </row>
    <row r="299" spans="1:6" ht="12.75" customHeight="1" x14ac:dyDescent="0.2">
      <c r="A299" s="55">
        <v>71</v>
      </c>
      <c r="B299" s="87" t="s">
        <v>633</v>
      </c>
      <c r="C299" s="52" t="s">
        <v>634</v>
      </c>
      <c r="D299" s="53">
        <f t="shared" ref="D299:E299" si="82">D300+D304</f>
        <v>808601</v>
      </c>
      <c r="E299" s="53">
        <f t="shared" si="82"/>
        <v>741877</v>
      </c>
      <c r="F299" s="54">
        <f t="shared" si="81"/>
        <v>91.748216982170433</v>
      </c>
    </row>
    <row r="300" spans="1:6" ht="24" x14ac:dyDescent="0.2">
      <c r="A300" s="55">
        <v>711</v>
      </c>
      <c r="B300" s="87" t="s">
        <v>635</v>
      </c>
      <c r="C300" s="52" t="s">
        <v>636</v>
      </c>
      <c r="D300" s="53">
        <f t="shared" ref="D300:E300" si="83">SUM(D301:D303)</f>
        <v>808601</v>
      </c>
      <c r="E300" s="53">
        <f t="shared" si="83"/>
        <v>741877</v>
      </c>
      <c r="F300" s="54">
        <f t="shared" si="81"/>
        <v>91.748216982170433</v>
      </c>
    </row>
    <row r="301" spans="1:6" ht="12.75" customHeight="1" x14ac:dyDescent="0.2">
      <c r="A301" s="55">
        <v>7111</v>
      </c>
      <c r="B301" s="87" t="s">
        <v>637</v>
      </c>
      <c r="C301" s="52" t="s">
        <v>638</v>
      </c>
      <c r="D301" s="244">
        <v>808601</v>
      </c>
      <c r="E301" s="244">
        <v>741877</v>
      </c>
      <c r="F301" s="54">
        <f t="shared" si="81"/>
        <v>91.748216982170433</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18712</v>
      </c>
      <c r="E311" s="53">
        <f t="shared" si="85"/>
        <v>22886.36</v>
      </c>
      <c r="F311" s="54">
        <f t="shared" si="81"/>
        <v>122.30846515604961</v>
      </c>
    </row>
    <row r="312" spans="1:6" ht="12.75" customHeight="1" x14ac:dyDescent="0.2">
      <c r="A312" s="55">
        <v>721</v>
      </c>
      <c r="B312" s="87" t="s">
        <v>659</v>
      </c>
      <c r="C312" s="52" t="s">
        <v>660</v>
      </c>
      <c r="D312" s="53">
        <f t="shared" ref="D312:E312" si="86">SUM(D313:D316)</f>
        <v>18712</v>
      </c>
      <c r="E312" s="53">
        <f t="shared" si="86"/>
        <v>22886.36</v>
      </c>
      <c r="F312" s="54">
        <f t="shared" si="81"/>
        <v>122.30846515604961</v>
      </c>
    </row>
    <row r="313" spans="1:6" ht="12.75" customHeight="1" x14ac:dyDescent="0.2">
      <c r="A313" s="55">
        <v>7211</v>
      </c>
      <c r="B313" s="87" t="s">
        <v>661</v>
      </c>
      <c r="C313" s="52" t="s">
        <v>662</v>
      </c>
      <c r="D313" s="244">
        <v>18712</v>
      </c>
      <c r="E313" s="244">
        <v>22886.36</v>
      </c>
      <c r="F313" s="54">
        <f t="shared" si="81"/>
        <v>122.30846515604961</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2928044</v>
      </c>
      <c r="E350" s="53">
        <f t="shared" si="95"/>
        <v>4381493.57</v>
      </c>
      <c r="F350" s="54">
        <f t="shared" si="81"/>
        <v>149.63892516642511</v>
      </c>
    </row>
    <row r="351" spans="1:6" ht="12.75" customHeight="1" x14ac:dyDescent="0.2">
      <c r="A351" s="55">
        <v>41</v>
      </c>
      <c r="B351" s="87" t="s">
        <v>737</v>
      </c>
      <c r="C351" s="52" t="s">
        <v>738</v>
      </c>
      <c r="D351" s="53">
        <f t="shared" ref="D351:E351" si="96">D352+D356</f>
        <v>0</v>
      </c>
      <c r="E351" s="53">
        <f t="shared" si="96"/>
        <v>270950.21999999997</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270950.21999999997</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v>270950.21999999997</v>
      </c>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2928044</v>
      </c>
      <c r="E363" s="53">
        <f t="shared" si="99"/>
        <v>4110543.35</v>
      </c>
      <c r="F363" s="54">
        <f t="shared" si="81"/>
        <v>140.38529987937341</v>
      </c>
    </row>
    <row r="364" spans="1:6" ht="12.75" customHeight="1" x14ac:dyDescent="0.2">
      <c r="A364" s="55">
        <v>421</v>
      </c>
      <c r="B364" s="87" t="s">
        <v>755</v>
      </c>
      <c r="C364" s="52" t="s">
        <v>756</v>
      </c>
      <c r="D364" s="53">
        <f t="shared" ref="D364:E364" si="100">SUM(D365:D368)</f>
        <v>1953860</v>
      </c>
      <c r="E364" s="53">
        <f t="shared" si="100"/>
        <v>3262501.58</v>
      </c>
      <c r="F364" s="54">
        <f t="shared" si="81"/>
        <v>166.97724401953059</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123750</v>
      </c>
      <c r="E366" s="244">
        <v>128100</v>
      </c>
      <c r="F366" s="54">
        <f t="shared" si="81"/>
        <v>103.51515151515152</v>
      </c>
    </row>
    <row r="367" spans="1:6" ht="12.75" customHeight="1" x14ac:dyDescent="0.2">
      <c r="A367" s="55">
        <v>4213</v>
      </c>
      <c r="B367" s="87" t="s">
        <v>665</v>
      </c>
      <c r="C367" s="52" t="s">
        <v>759</v>
      </c>
      <c r="D367" s="244">
        <v>10625</v>
      </c>
      <c r="E367" s="244">
        <v>1364094.54</v>
      </c>
      <c r="F367" s="54" t="str">
        <f t="shared" si="81"/>
        <v>&gt;&gt;100</v>
      </c>
    </row>
    <row r="368" spans="1:6" ht="12.75" customHeight="1" x14ac:dyDescent="0.2">
      <c r="A368" s="55">
        <v>4214</v>
      </c>
      <c r="B368" s="87" t="s">
        <v>667</v>
      </c>
      <c r="C368" s="52" t="s">
        <v>760</v>
      </c>
      <c r="D368" s="244">
        <v>1819485</v>
      </c>
      <c r="E368" s="244">
        <v>1770307.04</v>
      </c>
      <c r="F368" s="54">
        <f t="shared" si="81"/>
        <v>97.297149468118732</v>
      </c>
    </row>
    <row r="369" spans="1:6" ht="12.75" customHeight="1" x14ac:dyDescent="0.2">
      <c r="A369" s="55">
        <v>422</v>
      </c>
      <c r="B369" s="87" t="s">
        <v>761</v>
      </c>
      <c r="C369" s="52" t="s">
        <v>762</v>
      </c>
      <c r="D369" s="53">
        <f t="shared" ref="D369:E369" si="101">SUM(D370:D377)</f>
        <v>29996</v>
      </c>
      <c r="E369" s="53">
        <f t="shared" si="101"/>
        <v>291416.77</v>
      </c>
      <c r="F369" s="54">
        <f t="shared" si="81"/>
        <v>971.51876916922254</v>
      </c>
    </row>
    <row r="370" spans="1:6" ht="12.75" customHeight="1" x14ac:dyDescent="0.2">
      <c r="A370" s="55">
        <v>4221</v>
      </c>
      <c r="B370" s="87" t="s">
        <v>671</v>
      </c>
      <c r="C370" s="52" t="s">
        <v>763</v>
      </c>
      <c r="D370" s="244">
        <v>29996</v>
      </c>
      <c r="E370" s="244">
        <v>99587.4</v>
      </c>
      <c r="F370" s="54">
        <f t="shared" si="81"/>
        <v>332.00226696892918</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191829.37</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944188</v>
      </c>
      <c r="E391" s="53">
        <f t="shared" si="105"/>
        <v>556625</v>
      </c>
      <c r="F391" s="54">
        <f t="shared" si="81"/>
        <v>58.952772117417297</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v>944188</v>
      </c>
      <c r="E395" s="244">
        <v>556625</v>
      </c>
      <c r="F395" s="54">
        <f t="shared" si="81"/>
        <v>58.952772117417297</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2100731</v>
      </c>
      <c r="E408" s="53">
        <f t="shared" si="111"/>
        <v>3616730.2100000004</v>
      </c>
      <c r="F408" s="54">
        <f t="shared" si="81"/>
        <v>172.16531816781875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46437799</v>
      </c>
      <c r="E410" s="244">
        <v>48538530.289999999</v>
      </c>
      <c r="F410" s="54">
        <f t="shared" si="81"/>
        <v>104.5237529237766</v>
      </c>
    </row>
    <row r="411" spans="1:6" ht="12.75" customHeight="1" x14ac:dyDescent="0.2">
      <c r="A411" s="55">
        <v>97</v>
      </c>
      <c r="B411" s="87" t="s">
        <v>824</v>
      </c>
      <c r="C411" s="52" t="s">
        <v>825</v>
      </c>
      <c r="D411" s="244">
        <v>235428</v>
      </c>
      <c r="E411" s="244">
        <v>184569.44</v>
      </c>
      <c r="F411" s="54">
        <f t="shared" si="81"/>
        <v>78.397403877193881</v>
      </c>
    </row>
    <row r="412" spans="1:6" ht="12.75" customHeight="1" x14ac:dyDescent="0.2">
      <c r="A412" s="55" t="s">
        <v>605</v>
      </c>
      <c r="B412" s="87" t="s">
        <v>826</v>
      </c>
      <c r="C412" s="52" t="s">
        <v>827</v>
      </c>
      <c r="D412" s="53">
        <f>D6+D298</f>
        <v>13243393</v>
      </c>
      <c r="E412" s="53">
        <f>E6+E298</f>
        <v>18504759.580000002</v>
      </c>
      <c r="F412" s="54">
        <f t="shared" si="81"/>
        <v>139.72823716701606</v>
      </c>
    </row>
    <row r="413" spans="1:6" ht="12.75" customHeight="1" x14ac:dyDescent="0.2">
      <c r="A413" s="55" t="s">
        <v>605</v>
      </c>
      <c r="B413" s="87" t="s">
        <v>828</v>
      </c>
      <c r="C413" s="52" t="s">
        <v>829</v>
      </c>
      <c r="D413" s="53">
        <f t="shared" ref="D413:E413" si="112">D289+D350</f>
        <v>16834109</v>
      </c>
      <c r="E413" s="53">
        <f t="shared" si="112"/>
        <v>16316518.849999998</v>
      </c>
      <c r="F413" s="54">
        <f t="shared" si="81"/>
        <v>96.925348707199163</v>
      </c>
    </row>
    <row r="414" spans="1:6" ht="12.75" customHeight="1" x14ac:dyDescent="0.2">
      <c r="A414" s="55" t="s">
        <v>605</v>
      </c>
      <c r="B414" s="87" t="s">
        <v>830</v>
      </c>
      <c r="C414" s="52" t="s">
        <v>831</v>
      </c>
      <c r="D414" s="53">
        <f t="shared" ref="D414:E414" si="113">IF(D412&gt;=D413,D412-D413,0)</f>
        <v>0</v>
      </c>
      <c r="E414" s="53">
        <f t="shared" si="113"/>
        <v>2188240.7300000042</v>
      </c>
      <c r="F414" s="54" t="str">
        <f t="shared" si="81"/>
        <v>-</v>
      </c>
    </row>
    <row r="415" spans="1:6" ht="12.75" customHeight="1" x14ac:dyDescent="0.2">
      <c r="A415" s="55" t="s">
        <v>605</v>
      </c>
      <c r="B415" s="87" t="s">
        <v>832</v>
      </c>
      <c r="C415" s="52" t="s">
        <v>833</v>
      </c>
      <c r="D415" s="53">
        <f t="shared" ref="D415:E415" si="114">IF(D413&gt;=D412,D413-D412,0)</f>
        <v>3590716</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1338306</v>
      </c>
      <c r="E417" s="53">
        <f t="shared" si="116"/>
        <v>4929022.3800000027</v>
      </c>
      <c r="F417" s="54">
        <f t="shared" si="81"/>
        <v>368.30309211794633</v>
      </c>
    </row>
    <row r="418" spans="1:6" ht="12.75" customHeight="1" x14ac:dyDescent="0.2">
      <c r="A418" s="57" t="s">
        <v>839</v>
      </c>
      <c r="B418" s="235" t="s">
        <v>840</v>
      </c>
      <c r="C418" s="58" t="s">
        <v>841</v>
      </c>
      <c r="D418" s="64">
        <f t="shared" ref="D418:E418" si="117">D294+D411</f>
        <v>1667340</v>
      </c>
      <c r="E418" s="64">
        <f t="shared" si="117"/>
        <v>2083277.5899999999</v>
      </c>
      <c r="F418" s="59">
        <f t="shared" si="81"/>
        <v>124.94617714443363</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1051758</v>
      </c>
      <c r="E420" s="53">
        <f t="shared" si="118"/>
        <v>518242.12</v>
      </c>
      <c r="F420" s="54">
        <f t="shared" ref="F420:F647" si="119">IF(D420&lt;&gt;0,IF(E420/D420&gt;=100,"&gt;&gt;100",E420/D420*100),"-")</f>
        <v>49.273893804468329</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1051758</v>
      </c>
      <c r="E484" s="53">
        <f t="shared" si="137"/>
        <v>518242.12</v>
      </c>
      <c r="F484" s="54">
        <f t="shared" si="119"/>
        <v>49.273893804468329</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1051758</v>
      </c>
      <c r="E490" s="53">
        <f t="shared" si="139"/>
        <v>518242.12</v>
      </c>
      <c r="F490" s="54">
        <f t="shared" si="119"/>
        <v>49.273893804468329</v>
      </c>
    </row>
    <row r="491" spans="1:6" ht="12.75" customHeight="1" x14ac:dyDescent="0.2">
      <c r="A491" s="55">
        <v>8422</v>
      </c>
      <c r="B491" s="87" t="s">
        <v>985</v>
      </c>
      <c r="C491" s="52" t="s">
        <v>986</v>
      </c>
      <c r="D491" s="244">
        <v>1051758</v>
      </c>
      <c r="E491" s="244">
        <v>518242.12</v>
      </c>
      <c r="F491" s="54">
        <f t="shared" si="119"/>
        <v>49.273893804468329</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1572309</v>
      </c>
      <c r="E528" s="53">
        <f t="shared" si="148"/>
        <v>310644.90000000002</v>
      </c>
      <c r="F528" s="54">
        <f t="shared" si="119"/>
        <v>19.757242374113488</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1572309</v>
      </c>
      <c r="E593" s="53">
        <f t="shared" si="167"/>
        <v>310644.90000000002</v>
      </c>
      <c r="F593" s="54">
        <f t="shared" si="119"/>
        <v>19.757242374113488</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1572309</v>
      </c>
      <c r="E599" s="53">
        <f t="shared" si="169"/>
        <v>217912.66</v>
      </c>
      <c r="F599" s="54">
        <f t="shared" si="119"/>
        <v>13.859404226522903</v>
      </c>
    </row>
    <row r="600" spans="1:6" ht="12.75" customHeight="1" x14ac:dyDescent="0.2">
      <c r="A600" s="55">
        <v>5422</v>
      </c>
      <c r="B600" s="87" t="s">
        <v>1194</v>
      </c>
      <c r="C600" s="52" t="s">
        <v>1195</v>
      </c>
      <c r="D600" s="244">
        <v>1572309</v>
      </c>
      <c r="E600" s="244">
        <v>217912.66</v>
      </c>
      <c r="F600" s="54">
        <f t="shared" si="119"/>
        <v>13.859404226522903</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92732.24</v>
      </c>
      <c r="F617" s="54" t="str">
        <f t="shared" si="119"/>
        <v>-</v>
      </c>
    </row>
    <row r="618" spans="1:6" ht="12.75" customHeight="1" x14ac:dyDescent="0.2">
      <c r="A618" s="55">
        <v>5471</v>
      </c>
      <c r="B618" s="87" t="s">
        <v>1230</v>
      </c>
      <c r="C618" s="52" t="s">
        <v>1231</v>
      </c>
      <c r="D618" s="244"/>
      <c r="E618" s="244">
        <v>92732.24</v>
      </c>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207597.21999999997</v>
      </c>
      <c r="F635" s="54" t="str">
        <f t="shared" si="119"/>
        <v>-</v>
      </c>
    </row>
    <row r="636" spans="1:6" ht="12.75" customHeight="1" x14ac:dyDescent="0.2">
      <c r="A636" s="55" t="s">
        <v>605</v>
      </c>
      <c r="B636" s="87" t="s">
        <v>1266</v>
      </c>
      <c r="C636" s="52" t="s">
        <v>1267</v>
      </c>
      <c r="D636" s="53">
        <f t="shared" ref="D636:E636" si="179">IF(D528-D420&gt;=0,D528-D420,0)</f>
        <v>520551</v>
      </c>
      <c r="E636" s="53">
        <f t="shared" si="179"/>
        <v>0</v>
      </c>
      <c r="F636" s="54">
        <f t="shared" si="119"/>
        <v>0</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v>2664088</v>
      </c>
      <c r="E638" s="244">
        <v>3184639</v>
      </c>
      <c r="F638" s="54">
        <f t="shared" si="119"/>
        <v>119.53955725186256</v>
      </c>
    </row>
    <row r="639" spans="1:6" ht="12.75" customHeight="1" x14ac:dyDescent="0.2">
      <c r="A639" s="55" t="s">
        <v>605</v>
      </c>
      <c r="B639" s="87" t="s">
        <v>1272</v>
      </c>
      <c r="C639" s="52" t="s">
        <v>1273</v>
      </c>
      <c r="D639" s="53">
        <f t="shared" ref="D639:E639" si="180">D412+D420</f>
        <v>14295151</v>
      </c>
      <c r="E639" s="53">
        <f t="shared" si="180"/>
        <v>19023001.700000003</v>
      </c>
      <c r="F639" s="54">
        <f t="shared" si="119"/>
        <v>133.07310779718244</v>
      </c>
    </row>
    <row r="640" spans="1:6" ht="12.75" customHeight="1" x14ac:dyDescent="0.2">
      <c r="A640" s="55" t="s">
        <v>605</v>
      </c>
      <c r="B640" s="87" t="s">
        <v>1274</v>
      </c>
      <c r="C640" s="52" t="s">
        <v>1275</v>
      </c>
      <c r="D640" s="53">
        <f t="shared" ref="D640:E640" si="181">D413+D528</f>
        <v>18406418</v>
      </c>
      <c r="E640" s="53">
        <f t="shared" si="181"/>
        <v>16627163.749999998</v>
      </c>
      <c r="F640" s="54">
        <f t="shared" si="119"/>
        <v>90.333511658813777</v>
      </c>
    </row>
    <row r="641" spans="1:6" ht="12.75" customHeight="1" x14ac:dyDescent="0.2">
      <c r="A641" s="55" t="s">
        <v>605</v>
      </c>
      <c r="B641" s="87" t="s">
        <v>1276</v>
      </c>
      <c r="C641" s="52" t="s">
        <v>1277</v>
      </c>
      <c r="D641" s="53">
        <f t="shared" ref="D641:E641" si="182">IF(D639&gt;=D640,D639-D640,0)</f>
        <v>0</v>
      </c>
      <c r="E641" s="53">
        <f t="shared" si="182"/>
        <v>2395837.9500000048</v>
      </c>
      <c r="F641" s="54" t="str">
        <f t="shared" si="119"/>
        <v>-</v>
      </c>
    </row>
    <row r="642" spans="1:6" ht="12.75" customHeight="1" x14ac:dyDescent="0.2">
      <c r="A642" s="55" t="s">
        <v>605</v>
      </c>
      <c r="B642" s="87" t="s">
        <v>1278</v>
      </c>
      <c r="C642" s="52" t="s">
        <v>1279</v>
      </c>
      <c r="D642" s="53">
        <f t="shared" ref="D642:E642" si="183">IF(D640&gt;=D639,D640-D639,0)</f>
        <v>4111267</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4002394</v>
      </c>
      <c r="E644" s="53">
        <f t="shared" si="185"/>
        <v>8113661.3800000027</v>
      </c>
      <c r="F644" s="54">
        <f t="shared" si="119"/>
        <v>202.72020645643587</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8113661</v>
      </c>
      <c r="E646" s="53">
        <f t="shared" si="187"/>
        <v>5717823.4299999978</v>
      </c>
      <c r="F646" s="54">
        <f t="shared" si="119"/>
        <v>70.471559386077359</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161119</v>
      </c>
      <c r="E649" s="244">
        <v>168140.94</v>
      </c>
      <c r="F649" s="54">
        <f t="shared" ref="F649:F724" si="188">IF(D649&lt;&gt;0,IF(E649/D649&gt;=100,"&gt;&gt;100",E649/D649*100),"-")</f>
        <v>104.35823211415165</v>
      </c>
    </row>
    <row r="650" spans="1:6" ht="12.75" customHeight="1" x14ac:dyDescent="0.2">
      <c r="A650" s="55" t="s">
        <v>1293</v>
      </c>
      <c r="B650" s="87" t="s">
        <v>1294</v>
      </c>
      <c r="C650" s="52" t="s">
        <v>1293</v>
      </c>
      <c r="D650" s="244">
        <v>15462052</v>
      </c>
      <c r="E650" s="244">
        <v>22772451.620000001</v>
      </c>
      <c r="F650" s="54">
        <f t="shared" si="188"/>
        <v>147.27962123009289</v>
      </c>
    </row>
    <row r="651" spans="1:6" ht="12.75" customHeight="1" x14ac:dyDescent="0.2">
      <c r="A651" s="55" t="s">
        <v>1295</v>
      </c>
      <c r="B651" s="87" t="s">
        <v>1296</v>
      </c>
      <c r="C651" s="52" t="s">
        <v>1295</v>
      </c>
      <c r="D651" s="244">
        <v>15455030</v>
      </c>
      <c r="E651" s="244">
        <v>22171313.300000001</v>
      </c>
      <c r="F651" s="54">
        <f t="shared" si="188"/>
        <v>143.4569412029611</v>
      </c>
    </row>
    <row r="652" spans="1:6" ht="24" x14ac:dyDescent="0.2">
      <c r="A652" s="55">
        <v>11</v>
      </c>
      <c r="B652" s="87" t="s">
        <v>1297</v>
      </c>
      <c r="C652" s="52" t="s">
        <v>1298</v>
      </c>
      <c r="D652" s="53">
        <f t="shared" ref="D652:E652" si="189">+D649+D650-D651</f>
        <v>168141</v>
      </c>
      <c r="E652" s="53">
        <f t="shared" si="189"/>
        <v>769279.26000000164</v>
      </c>
      <c r="F652" s="54">
        <f t="shared" si="188"/>
        <v>457.52033115064245</v>
      </c>
    </row>
    <row r="653" spans="1:6" ht="24" x14ac:dyDescent="0.2">
      <c r="A653" s="55" t="s">
        <v>605</v>
      </c>
      <c r="B653" s="87" t="s">
        <v>1299</v>
      </c>
      <c r="C653" s="52" t="s">
        <v>1300</v>
      </c>
      <c r="D653" s="264">
        <v>12</v>
      </c>
      <c r="E653" s="264">
        <v>9</v>
      </c>
      <c r="F653" s="54">
        <f t="shared" si="188"/>
        <v>75</v>
      </c>
    </row>
    <row r="654" spans="1:6" ht="24" x14ac:dyDescent="0.2">
      <c r="A654" s="55" t="s">
        <v>605</v>
      </c>
      <c r="B654" s="87" t="s">
        <v>1301</v>
      </c>
      <c r="C654" s="52" t="s">
        <v>1302</v>
      </c>
      <c r="D654" s="264">
        <v>10</v>
      </c>
      <c r="E654" s="264">
        <v>12</v>
      </c>
      <c r="F654" s="54">
        <f t="shared" si="188"/>
        <v>120</v>
      </c>
    </row>
    <row r="655" spans="1:6" ht="12.75" customHeight="1" x14ac:dyDescent="0.2">
      <c r="A655" s="55" t="s">
        <v>605</v>
      </c>
      <c r="B655" s="87" t="s">
        <v>1303</v>
      </c>
      <c r="C655" s="52" t="s">
        <v>1304</v>
      </c>
      <c r="D655" s="264">
        <v>11</v>
      </c>
      <c r="E655" s="264">
        <v>9</v>
      </c>
      <c r="F655" s="54">
        <f t="shared" si="188"/>
        <v>81.818181818181827</v>
      </c>
    </row>
    <row r="656" spans="1:6" ht="12.75" customHeight="1" x14ac:dyDescent="0.2">
      <c r="A656" s="55" t="s">
        <v>605</v>
      </c>
      <c r="B656" s="87" t="s">
        <v>1305</v>
      </c>
      <c r="C656" s="52" t="s">
        <v>1306</v>
      </c>
      <c r="D656" s="264">
        <v>10</v>
      </c>
      <c r="E656" s="264">
        <v>9</v>
      </c>
      <c r="F656" s="54">
        <f t="shared" si="188"/>
        <v>90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v>16135</v>
      </c>
      <c r="E658" s="244">
        <v>9440.32</v>
      </c>
      <c r="F658" s="54">
        <f t="shared" si="188"/>
        <v>58.508335915711186</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3747</v>
      </c>
      <c r="E660" s="244"/>
      <c r="F660" s="54">
        <f t="shared" si="188"/>
        <v>0</v>
      </c>
    </row>
    <row r="661" spans="1:6" ht="12.75" customHeight="1" x14ac:dyDescent="0.2">
      <c r="A661" s="55">
        <v>63311</v>
      </c>
      <c r="B661" s="87" t="s">
        <v>1316</v>
      </c>
      <c r="C661" s="52" t="s">
        <v>1317</v>
      </c>
      <c r="D661" s="244">
        <v>607224</v>
      </c>
      <c r="E661" s="244">
        <v>303371.76</v>
      </c>
      <c r="F661" s="54">
        <f t="shared" si="188"/>
        <v>49.960436346389471</v>
      </c>
    </row>
    <row r="662" spans="1:6" ht="12.75" customHeight="1" x14ac:dyDescent="0.2">
      <c r="A662" s="55">
        <v>63312</v>
      </c>
      <c r="B662" s="87" t="s">
        <v>1318</v>
      </c>
      <c r="C662" s="52" t="s">
        <v>1319</v>
      </c>
      <c r="D662" s="244">
        <v>110588</v>
      </c>
      <c r="E662" s="244">
        <v>314161.94</v>
      </c>
      <c r="F662" s="54">
        <f t="shared" si="188"/>
        <v>284.08320975151014</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v>2504236.5499999998</v>
      </c>
      <c r="F665" s="54" t="str">
        <f t="shared" si="188"/>
        <v>-</v>
      </c>
    </row>
    <row r="666" spans="1:6" ht="12.75" customHeight="1" x14ac:dyDescent="0.2">
      <c r="A666" s="55">
        <v>63322</v>
      </c>
      <c r="B666" s="87" t="s">
        <v>1326</v>
      </c>
      <c r="C666" s="52" t="s">
        <v>1327</v>
      </c>
      <c r="D666" s="244">
        <v>376667</v>
      </c>
      <c r="E666" s="244">
        <v>1075066.67</v>
      </c>
      <c r="F666" s="54">
        <f t="shared" si="188"/>
        <v>285.41567750824998</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v>12985.57</v>
      </c>
      <c r="F669" s="54" t="str">
        <f t="shared" si="188"/>
        <v>-</v>
      </c>
    </row>
    <row r="670" spans="1:6" ht="12.75" customHeight="1" x14ac:dyDescent="0.2">
      <c r="A670" s="55">
        <v>63415</v>
      </c>
      <c r="B670" s="87" t="s">
        <v>1334</v>
      </c>
      <c r="C670" s="52" t="s">
        <v>1335</v>
      </c>
      <c r="D670" s="244">
        <v>309656</v>
      </c>
      <c r="E670" s="244">
        <v>73425.17</v>
      </c>
      <c r="F670" s="54">
        <f t="shared" si="188"/>
        <v>23.711851215542406</v>
      </c>
    </row>
    <row r="671" spans="1:6" ht="24" x14ac:dyDescent="0.2">
      <c r="A671" s="55">
        <v>63416</v>
      </c>
      <c r="B671" s="234" t="s">
        <v>1336</v>
      </c>
      <c r="C671" s="52" t="s">
        <v>1337</v>
      </c>
      <c r="D671" s="244">
        <v>20000</v>
      </c>
      <c r="E671" s="244">
        <v>20000</v>
      </c>
      <c r="F671" s="54">
        <f t="shared" si="188"/>
        <v>100</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v>171764</v>
      </c>
      <c r="E673" s="244"/>
      <c r="F673" s="54">
        <f t="shared" si="188"/>
        <v>0</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1600</v>
      </c>
      <c r="E675" s="244">
        <v>3000</v>
      </c>
      <c r="F675" s="54">
        <f t="shared" si="188"/>
        <v>187.5</v>
      </c>
    </row>
    <row r="676" spans="1:6" ht="24" x14ac:dyDescent="0.2">
      <c r="A676" s="55">
        <v>63613</v>
      </c>
      <c r="B676" s="234" t="s">
        <v>1346</v>
      </c>
      <c r="C676" s="52" t="s">
        <v>1347</v>
      </c>
      <c r="D676" s="244">
        <v>23022</v>
      </c>
      <c r="E676" s="244"/>
      <c r="F676" s="54">
        <f t="shared" si="188"/>
        <v>0</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160413</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1487302</v>
      </c>
      <c r="E698" s="244"/>
      <c r="F698" s="54">
        <f t="shared" si="188"/>
        <v>0</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275080</v>
      </c>
      <c r="E710" s="244">
        <v>280509.03999999998</v>
      </c>
      <c r="F710" s="54">
        <f t="shared" si="188"/>
        <v>101.97362221899083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v>34864.300000000003</v>
      </c>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4500</v>
      </c>
      <c r="E717" s="244"/>
      <c r="F717" s="54">
        <f t="shared" si="188"/>
        <v>0</v>
      </c>
    </row>
    <row r="718" spans="1:6" ht="12.75" customHeight="1" x14ac:dyDescent="0.2">
      <c r="A718" s="55">
        <v>32121</v>
      </c>
      <c r="B718" s="87" t="s">
        <v>1412</v>
      </c>
      <c r="C718" s="52" t="s">
        <v>1413</v>
      </c>
      <c r="D718" s="244">
        <v>65496</v>
      </c>
      <c r="E718" s="244">
        <v>74459.61</v>
      </c>
      <c r="F718" s="54">
        <f t="shared" si="188"/>
        <v>113.68573653352875</v>
      </c>
    </row>
    <row r="719" spans="1:6" ht="12.75" customHeight="1" x14ac:dyDescent="0.2">
      <c r="A719" s="55" t="s">
        <v>1414</v>
      </c>
      <c r="B719" s="87" t="s">
        <v>1415</v>
      </c>
      <c r="C719" s="52" t="s">
        <v>1414</v>
      </c>
      <c r="D719" s="244">
        <v>129321</v>
      </c>
      <c r="E719" s="244">
        <v>56155.54</v>
      </c>
      <c r="F719" s="54">
        <f t="shared" si="188"/>
        <v>43.423372847410704</v>
      </c>
    </row>
    <row r="720" spans="1:6" ht="12.75" customHeight="1" x14ac:dyDescent="0.2">
      <c r="A720" s="55" t="s">
        <v>1416</v>
      </c>
      <c r="B720" s="87" t="s">
        <v>1417</v>
      </c>
      <c r="C720" s="52" t="s">
        <v>1416</v>
      </c>
      <c r="D720" s="244">
        <v>24140</v>
      </c>
      <c r="E720" s="244">
        <v>54218</v>
      </c>
      <c r="F720" s="54">
        <f t="shared" si="188"/>
        <v>224.59817729908863</v>
      </c>
    </row>
    <row r="721" spans="1:6" ht="12.75" customHeight="1" x14ac:dyDescent="0.2">
      <c r="A721" s="55" t="s">
        <v>1418</v>
      </c>
      <c r="B721" s="87" t="s">
        <v>1419</v>
      </c>
      <c r="C721" s="52" t="s">
        <v>1418</v>
      </c>
      <c r="D721" s="244">
        <v>21813</v>
      </c>
      <c r="E721" s="244">
        <v>2400</v>
      </c>
      <c r="F721" s="54">
        <f t="shared" si="188"/>
        <v>11.002613120616147</v>
      </c>
    </row>
    <row r="722" spans="1:6" ht="12.75" customHeight="1" x14ac:dyDescent="0.2">
      <c r="A722" s="55" t="s">
        <v>1420</v>
      </c>
      <c r="B722" s="87" t="s">
        <v>1421</v>
      </c>
      <c r="C722" s="52" t="s">
        <v>1420</v>
      </c>
      <c r="D722" s="244">
        <v>36835</v>
      </c>
      <c r="E722" s="244"/>
      <c r="F722" s="54">
        <f t="shared" si="188"/>
        <v>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91693</v>
      </c>
      <c r="E725" s="244">
        <v>64818.080000000002</v>
      </c>
      <c r="F725" s="54">
        <f t="shared" ref="F725:F979" si="190">IF(D725&lt;&gt;0,IF(E725/D725&gt;=100,"&gt;&gt;100",E725/D725*100),"-")</f>
        <v>70.690325324724895</v>
      </c>
    </row>
    <row r="726" spans="1:6" ht="12.75" customHeight="1" x14ac:dyDescent="0.2">
      <c r="A726" s="55" t="s">
        <v>1428</v>
      </c>
      <c r="B726" s="87" t="s">
        <v>1429</v>
      </c>
      <c r="C726" s="52" t="s">
        <v>1428</v>
      </c>
      <c r="D726" s="244">
        <v>3046</v>
      </c>
      <c r="E726" s="244">
        <v>14503.31</v>
      </c>
      <c r="F726" s="54">
        <f t="shared" si="190"/>
        <v>476.14281024294155</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v>22005</v>
      </c>
      <c r="E742" s="244">
        <v>29052.85</v>
      </c>
      <c r="F742" s="54">
        <f t="shared" si="190"/>
        <v>132.02840263576459</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v>116896</v>
      </c>
      <c r="E767" s="244">
        <v>237339.28</v>
      </c>
      <c r="F767" s="54">
        <f t="shared" si="190"/>
        <v>203.03456063509446</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91800</v>
      </c>
      <c r="E819" s="244">
        <v>101158.08</v>
      </c>
      <c r="F819" s="54">
        <f t="shared" si="190"/>
        <v>110.19398692810458</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v>50000</v>
      </c>
      <c r="E821" s="244">
        <v>46000</v>
      </c>
      <c r="F821" s="54">
        <f t="shared" si="190"/>
        <v>92</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5000</v>
      </c>
      <c r="E823" s="244">
        <v>3077.16</v>
      </c>
      <c r="F823" s="54">
        <f t="shared" si="190"/>
        <v>61.543199999999999</v>
      </c>
    </row>
    <row r="824" spans="1:6" ht="12.75" customHeight="1" x14ac:dyDescent="0.2">
      <c r="A824" s="55">
        <v>37221</v>
      </c>
      <c r="B824" s="87" t="s">
        <v>1624</v>
      </c>
      <c r="C824" s="52" t="s">
        <v>1625</v>
      </c>
      <c r="D824" s="244">
        <v>1135</v>
      </c>
      <c r="E824" s="244">
        <v>2406.91</v>
      </c>
      <c r="F824" s="54">
        <f t="shared" si="190"/>
        <v>212.06255506607928</v>
      </c>
    </row>
    <row r="825" spans="1:6" ht="12.75" customHeight="1" x14ac:dyDescent="0.2">
      <c r="A825" s="55" t="s">
        <v>1626</v>
      </c>
      <c r="B825" s="87" t="s">
        <v>1603</v>
      </c>
      <c r="C825" s="52" t="s">
        <v>1626</v>
      </c>
      <c r="D825" s="244">
        <v>27972</v>
      </c>
      <c r="E825" s="244">
        <v>25819.919999999998</v>
      </c>
      <c r="F825" s="54">
        <f t="shared" si="190"/>
        <v>92.306306306306297</v>
      </c>
    </row>
    <row r="826" spans="1:6" ht="12.75" customHeight="1" x14ac:dyDescent="0.2">
      <c r="A826" s="55" t="s">
        <v>1627</v>
      </c>
      <c r="B826" s="87" t="s">
        <v>1628</v>
      </c>
      <c r="C826" s="52" t="s">
        <v>1627</v>
      </c>
      <c r="D826" s="244">
        <v>13103</v>
      </c>
      <c r="E826" s="244">
        <v>1767.11</v>
      </c>
      <c r="F826" s="54">
        <f t="shared" si="190"/>
        <v>13.486300847134244</v>
      </c>
    </row>
    <row r="827" spans="1:6" ht="12.75" customHeight="1" x14ac:dyDescent="0.2">
      <c r="A827" s="55" t="s">
        <v>1629</v>
      </c>
      <c r="B827" s="87" t="s">
        <v>1630</v>
      </c>
      <c r="C827" s="52" t="s">
        <v>1629</v>
      </c>
      <c r="D827" s="244">
        <v>2291</v>
      </c>
      <c r="E827" s="244">
        <v>2640</v>
      </c>
      <c r="F827" s="54">
        <f t="shared" si="190"/>
        <v>115.2335224792667</v>
      </c>
    </row>
    <row r="828" spans="1:6" ht="12.75" customHeight="1" x14ac:dyDescent="0.2">
      <c r="A828" s="55" t="s">
        <v>1631</v>
      </c>
      <c r="B828" s="87" t="s">
        <v>1632</v>
      </c>
      <c r="C828" s="52" t="s">
        <v>1631</v>
      </c>
      <c r="D828" s="244">
        <v>54994</v>
      </c>
      <c r="E828" s="244">
        <v>96393.34</v>
      </c>
      <c r="F828" s="54">
        <f t="shared" si="190"/>
        <v>175.27973960795723</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v>3586544</v>
      </c>
      <c r="E830" s="244">
        <v>1892784.77</v>
      </c>
      <c r="F830" s="54">
        <f t="shared" si="190"/>
        <v>52.774614503544356</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v>1051758</v>
      </c>
      <c r="E879" s="244">
        <v>518242.12</v>
      </c>
      <c r="F879" s="54">
        <f t="shared" si="190"/>
        <v>49.273893804468329</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v>1572309</v>
      </c>
      <c r="E947" s="244">
        <v>217912.66</v>
      </c>
      <c r="F947" s="54">
        <f t="shared" si="190"/>
        <v>13.859404226522903</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v>92732.24</v>
      </c>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3" workbookViewId="0">
      <selection activeCell="I254" sqref="I25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162466980</v>
      </c>
      <c r="E6" s="231">
        <f t="shared" si="0"/>
        <v>165676960.42000002</v>
      </c>
      <c r="F6" s="232">
        <f t="shared" ref="F6:F260" si="1">IF(D6&gt;0,IF(E6/D6&gt;=100,"&gt;&gt;100",E6/D6*100),"-")</f>
        <v>101.97577404343949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156716070</v>
      </c>
      <c r="E7" s="106">
        <f t="shared" si="2"/>
        <v>159179202.31</v>
      </c>
      <c r="F7" s="95">
        <f t="shared" si="1"/>
        <v>101.57171648702013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60570953</v>
      </c>
      <c r="E8" s="106">
        <f>E9+E10-E11</f>
        <v>60570953.020000003</v>
      </c>
      <c r="F8" s="95">
        <f t="shared" si="1"/>
        <v>100.00000003301915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60570953</v>
      </c>
      <c r="E9" s="249">
        <v>60570953.020000003</v>
      </c>
      <c r="F9" s="95">
        <f t="shared" si="1"/>
        <v>100.00000003301915</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95581474</v>
      </c>
      <c r="E12" s="106">
        <f t="shared" si="3"/>
        <v>98044606.060000002</v>
      </c>
      <c r="F12" s="95">
        <f t="shared" si="1"/>
        <v>102.5769973582956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88313339</v>
      </c>
      <c r="E13" s="106">
        <f t="shared" si="4"/>
        <v>90475021.850000009</v>
      </c>
      <c r="F13" s="95">
        <f t="shared" si="1"/>
        <v>102.4477421808273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31587270</v>
      </c>
      <c r="E15" s="249">
        <v>31715370</v>
      </c>
      <c r="F15" s="95">
        <f t="shared" si="1"/>
        <v>100.40554311911096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17382228</v>
      </c>
      <c r="E16" s="249">
        <v>18027658.059999999</v>
      </c>
      <c r="F16" s="95">
        <f t="shared" si="1"/>
        <v>103.71316070644107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44143198</v>
      </c>
      <c r="E17" s="249">
        <v>45888230.770000003</v>
      </c>
      <c r="F17" s="95">
        <f t="shared" si="1"/>
        <v>103.95311814517834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4799357</v>
      </c>
      <c r="E18" s="249">
        <v>5156236.9800000004</v>
      </c>
      <c r="F18" s="95">
        <f t="shared" si="1"/>
        <v>107.43599569692357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322687</v>
      </c>
      <c r="E19" s="106">
        <f t="shared" si="5"/>
        <v>252481.37999999989</v>
      </c>
      <c r="F19" s="95">
        <f t="shared" si="1"/>
        <v>78.243430940818783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1182780</v>
      </c>
      <c r="E20" s="249">
        <v>1282367.3999999999</v>
      </c>
      <c r="F20" s="95">
        <f t="shared" si="1"/>
        <v>108.41977375336072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266884</v>
      </c>
      <c r="E21" s="249">
        <v>266884.15000000002</v>
      </c>
      <c r="F21" s="95">
        <f t="shared" si="1"/>
        <v>100.00005620419358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41202</v>
      </c>
      <c r="E22" s="249">
        <v>41202.11</v>
      </c>
      <c r="F22" s="95">
        <f t="shared" si="1"/>
        <v>100.00026697733119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96208</v>
      </c>
      <c r="E23" s="249">
        <v>96208.320000000007</v>
      </c>
      <c r="F23" s="95">
        <f t="shared" si="1"/>
        <v>100.00033261267257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78934</v>
      </c>
      <c r="E24" s="249">
        <v>78934</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139467</v>
      </c>
      <c r="E25" s="249">
        <v>139467.25</v>
      </c>
      <c r="F25" s="95">
        <f t="shared" si="1"/>
        <v>100.00017925387368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506843</v>
      </c>
      <c r="E26" s="249">
        <v>698672.37</v>
      </c>
      <c r="F26" s="95">
        <f t="shared" si="1"/>
        <v>137.847887807467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1989631</v>
      </c>
      <c r="E28" s="249">
        <v>2351254.2200000002</v>
      </c>
      <c r="F28" s="95">
        <f t="shared" si="1"/>
        <v>118.17539131627926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229994</v>
      </c>
      <c r="E29" s="106">
        <f t="shared" si="6"/>
        <v>190991.31999999983</v>
      </c>
      <c r="F29" s="95">
        <f t="shared" si="1"/>
        <v>83.041870657495338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500702</v>
      </c>
      <c r="E30" s="249">
        <v>500702.42</v>
      </c>
      <c r="F30" s="95">
        <f t="shared" si="1"/>
        <v>100.00008388222935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1788924</v>
      </c>
      <c r="E32" s="249">
        <v>1788924.13</v>
      </c>
      <c r="F32" s="95">
        <f t="shared" si="1"/>
        <v>100.00000726693811</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2059632</v>
      </c>
      <c r="E34" s="249">
        <v>2098635.23</v>
      </c>
      <c r="F34" s="95">
        <f t="shared" si="1"/>
        <v>101.89369897146673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1772</v>
      </c>
      <c r="E35" s="106">
        <f t="shared" si="7"/>
        <v>0</v>
      </c>
      <c r="F35" s="95">
        <f t="shared" si="1"/>
        <v>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93028</v>
      </c>
      <c r="E37" s="249">
        <v>93028</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91256</v>
      </c>
      <c r="E40" s="249">
        <v>93028</v>
      </c>
      <c r="F40" s="95">
        <f t="shared" si="1"/>
        <v>101.94179012886823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223648</v>
      </c>
      <c r="E41" s="106">
        <f t="shared" si="8"/>
        <v>223648.43</v>
      </c>
      <c r="F41" s="95">
        <f t="shared" si="1"/>
        <v>100.00019226641865</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223648</v>
      </c>
      <c r="E42" s="249">
        <v>223648.43</v>
      </c>
      <c r="F42" s="95">
        <f t="shared" si="1"/>
        <v>100.00019226641865</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6490034</v>
      </c>
      <c r="E45" s="106">
        <f t="shared" si="9"/>
        <v>6902463.0799999991</v>
      </c>
      <c r="F45" s="95">
        <f t="shared" si="1"/>
        <v>106.35480615355787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223161</v>
      </c>
      <c r="E47" s="249">
        <v>223161.22</v>
      </c>
      <c r="F47" s="95">
        <f t="shared" si="1"/>
        <v>100.00009858353387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11340</v>
      </c>
      <c r="E48" s="249">
        <v>11340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7251789</v>
      </c>
      <c r="E49" s="249">
        <v>7683414.1399999997</v>
      </c>
      <c r="F49" s="95">
        <f t="shared" si="1"/>
        <v>105.95198150415021</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996256</v>
      </c>
      <c r="E50" s="249">
        <v>1015452.28</v>
      </c>
      <c r="F50" s="95">
        <f t="shared" si="1"/>
        <v>101.92684209681046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304894</v>
      </c>
      <c r="E54" s="249">
        <v>307374.33</v>
      </c>
      <c r="F54" s="95">
        <f t="shared" si="1"/>
        <v>100.81350567738296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304894</v>
      </c>
      <c r="E55" s="249">
        <v>307374.33</v>
      </c>
      <c r="F55" s="95">
        <f t="shared" si="1"/>
        <v>100.81350567738296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563643</v>
      </c>
      <c r="E56" s="106">
        <f t="shared" si="11"/>
        <v>563643.23</v>
      </c>
      <c r="F56" s="95">
        <f t="shared" si="1"/>
        <v>100.00004080597115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286103</v>
      </c>
      <c r="E57" s="249">
        <v>286103.18</v>
      </c>
      <c r="F57" s="95">
        <f t="shared" si="1"/>
        <v>100.00006291440495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25000</v>
      </c>
      <c r="E58" s="249">
        <v>25000</v>
      </c>
      <c r="F58" s="95">
        <f t="shared" si="1"/>
        <v>100</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252540</v>
      </c>
      <c r="E61" s="249">
        <v>252540.05</v>
      </c>
      <c r="F61" s="95">
        <f t="shared" si="1"/>
        <v>100.00001979884374</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5750910</v>
      </c>
      <c r="E68" s="106">
        <f t="shared" si="13"/>
        <v>6497758.1100000003</v>
      </c>
      <c r="F68" s="95">
        <f t="shared" si="1"/>
        <v>112.98660751081133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168141</v>
      </c>
      <c r="E69" s="106">
        <f t="shared" si="14"/>
        <v>769279.26</v>
      </c>
      <c r="F69" s="95">
        <f t="shared" si="1"/>
        <v>457.52033115064148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167416</v>
      </c>
      <c r="E70" s="106">
        <f t="shared" si="15"/>
        <v>769217.89</v>
      </c>
      <c r="F70" s="95">
        <f t="shared" si="1"/>
        <v>459.46497945238212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167416</v>
      </c>
      <c r="E72" s="249">
        <v>769217.89</v>
      </c>
      <c r="F72" s="95">
        <f t="shared" si="1"/>
        <v>459.46497945238212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725</v>
      </c>
      <c r="E76" s="249">
        <v>61.37</v>
      </c>
      <c r="F76" s="95">
        <f t="shared" si="1"/>
        <v>8.464827586206896</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7725</v>
      </c>
      <c r="E78" s="106">
        <f>E79+SUM(E82:E84)-E85+E86</f>
        <v>8473.1</v>
      </c>
      <c r="F78" s="95">
        <f t="shared" si="1"/>
        <v>109.684142394822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3328</v>
      </c>
      <c r="E82" s="249">
        <v>3328</v>
      </c>
      <c r="F82" s="95">
        <f t="shared" si="1"/>
        <v>100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4397</v>
      </c>
      <c r="E84" s="249">
        <v>4564.57</v>
      </c>
      <c r="F84" s="95">
        <f t="shared" si="1"/>
        <v>103.81100750511712</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v>580.53</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3907704</v>
      </c>
      <c r="E134" s="106">
        <f t="shared" si="23"/>
        <v>3907704</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3907704</v>
      </c>
      <c r="E135" s="106">
        <f t="shared" si="24"/>
        <v>3907704</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3907704</v>
      </c>
      <c r="E139" s="249">
        <v>3907704</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1431912</v>
      </c>
      <c r="E146" s="106">
        <f t="shared" si="26"/>
        <v>1627732.31</v>
      </c>
      <c r="F146" s="95">
        <f t="shared" si="1"/>
        <v>113.67544304398595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269483</v>
      </c>
      <c r="E147" s="249">
        <v>534725.35</v>
      </c>
      <c r="F147" s="95">
        <f t="shared" si="1"/>
        <v>198.42637568974666</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136796</v>
      </c>
      <c r="E158" s="249">
        <v>137423.74</v>
      </c>
      <c r="F158" s="95">
        <f t="shared" si="1"/>
        <v>100.45888768677446</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1334451</v>
      </c>
      <c r="E159" s="249">
        <v>1224126.3400000001</v>
      </c>
      <c r="F159" s="95">
        <f t="shared" si="1"/>
        <v>91.732580664258194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420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308818</v>
      </c>
      <c r="E163" s="249">
        <v>268963.12</v>
      </c>
      <c r="F163" s="95">
        <f t="shared" si="1"/>
        <v>87.09437921364686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235428</v>
      </c>
      <c r="E164" s="106">
        <f t="shared" si="28"/>
        <v>184569.44</v>
      </c>
      <c r="F164" s="95">
        <f t="shared" si="1"/>
        <v>78.397403877193881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235428</v>
      </c>
      <c r="E165" s="249">
        <v>184569.44</v>
      </c>
      <c r="F165" s="95">
        <f t="shared" si="1"/>
        <v>78.397403877193881</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162466980</v>
      </c>
      <c r="E175" s="106">
        <f t="shared" si="30"/>
        <v>165676960.42000002</v>
      </c>
      <c r="F175" s="95">
        <f t="shared" si="1"/>
        <v>101.97577404343949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8237485</v>
      </c>
      <c r="E176" s="106">
        <f t="shared" si="31"/>
        <v>7690409.5600000005</v>
      </c>
      <c r="F176" s="95">
        <f t="shared" si="1"/>
        <v>93.358707906600131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6820216</v>
      </c>
      <c r="E177" s="106">
        <f t="shared" si="32"/>
        <v>5309073.4000000004</v>
      </c>
      <c r="F177" s="95">
        <f t="shared" si="1"/>
        <v>77.843185611716706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76744</v>
      </c>
      <c r="E178" s="249">
        <v>97471.88</v>
      </c>
      <c r="F178" s="95">
        <f t="shared" si="1"/>
        <v>127.00912123423329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1156034</v>
      </c>
      <c r="E179" s="249">
        <v>1158616.8600000001</v>
      </c>
      <c r="F179" s="95">
        <f t="shared" si="1"/>
        <v>100.22342422454705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2744</v>
      </c>
      <c r="E180" s="106">
        <f t="shared" si="33"/>
        <v>389</v>
      </c>
      <c r="F180" s="95">
        <f t="shared" si="1"/>
        <v>14.176384839650147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2744</v>
      </c>
      <c r="E183" s="249">
        <v>389</v>
      </c>
      <c r="F183" s="95">
        <f t="shared" si="1"/>
        <v>14.176384839650147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13167</v>
      </c>
      <c r="E184" s="249"/>
      <c r="F184" s="95">
        <f t="shared" si="1"/>
        <v>0</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500</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5454254</v>
      </c>
      <c r="E187" s="249">
        <v>4026287.23</v>
      </c>
      <c r="F187" s="95">
        <f t="shared" si="1"/>
        <v>73.819210289803152</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116773</v>
      </c>
      <c r="E188" s="249">
        <v>26308.43</v>
      </c>
      <c r="F188" s="95">
        <f t="shared" si="1"/>
        <v>22.529548782680926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671675</v>
      </c>
      <c r="E189" s="249">
        <v>283655</v>
      </c>
      <c r="F189" s="95">
        <f t="shared" si="1"/>
        <v>42.230989689954221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745594</v>
      </c>
      <c r="E206" s="106">
        <f t="shared" si="37"/>
        <v>2097681.16</v>
      </c>
      <c r="F206" s="95">
        <f t="shared" si="1"/>
        <v>281.3436213274249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745594</v>
      </c>
      <c r="E207" s="106">
        <f t="shared" si="38"/>
        <v>2097681.16</v>
      </c>
      <c r="F207" s="95">
        <f t="shared" si="1"/>
        <v>281.3436213274249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745594</v>
      </c>
      <c r="E208" s="249">
        <v>2097681.16</v>
      </c>
      <c r="F208" s="95">
        <f t="shared" si="1"/>
        <v>281.3436213274249</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154229495</v>
      </c>
      <c r="E237" s="106">
        <f t="shared" si="41"/>
        <v>157986550.86000001</v>
      </c>
      <c r="F237" s="95">
        <f t="shared" si="1"/>
        <v>102.43601644419572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160675816</v>
      </c>
      <c r="E238" s="106">
        <f t="shared" si="42"/>
        <v>161621096.70000002</v>
      </c>
      <c r="F238" s="95">
        <f t="shared" si="1"/>
        <v>100.58831548115495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161421410</v>
      </c>
      <c r="E239" s="106">
        <f t="shared" si="43"/>
        <v>163718777.86000001</v>
      </c>
      <c r="F239" s="95">
        <f t="shared" si="1"/>
        <v>101.4232113695451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161399948</v>
      </c>
      <c r="E240" s="249">
        <v>163697315.86000001</v>
      </c>
      <c r="F240" s="95">
        <f t="shared" si="1"/>
        <v>101.42340061968298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21462</v>
      </c>
      <c r="E241" s="249">
        <v>21462</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745594</v>
      </c>
      <c r="E242" s="106">
        <f t="shared" si="44"/>
        <v>2097681.16</v>
      </c>
      <c r="F242" s="95">
        <f t="shared" si="1"/>
        <v>281.3436213274249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745594</v>
      </c>
      <c r="E243" s="249">
        <v>2097681.16</v>
      </c>
      <c r="F243" s="95">
        <f t="shared" si="1"/>
        <v>281.3436213274249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-8113661</v>
      </c>
      <c r="E245" s="106">
        <f t="shared" si="45"/>
        <v>-5717823.4299999997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8113661</v>
      </c>
      <c r="E250" s="106">
        <f t="shared" si="47"/>
        <v>5717823.4299999997</v>
      </c>
      <c r="F250" s="95">
        <f t="shared" si="1"/>
        <v>70.471559386077374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4929022</v>
      </c>
      <c r="E252" s="249">
        <v>2740781.65</v>
      </c>
      <c r="F252" s="95">
        <f t="shared" si="1"/>
        <v>55.604979040466851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3184639</v>
      </c>
      <c r="E253" s="249">
        <v>2977041.78</v>
      </c>
      <c r="F253" s="95">
        <f t="shared" si="1"/>
        <v>93.48129505416469</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1431912</v>
      </c>
      <c r="E255" s="249">
        <v>1898708.15</v>
      </c>
      <c r="F255" s="95">
        <f t="shared" si="1"/>
        <v>132.59949982959847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235428</v>
      </c>
      <c r="E256" s="249">
        <v>184569.44</v>
      </c>
      <c r="F256" s="95">
        <f t="shared" si="1"/>
        <v>78.397403877193881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11144267</v>
      </c>
      <c r="E259" s="106">
        <f t="shared" si="49"/>
        <v>10963522.880000001</v>
      </c>
      <c r="F259" s="95">
        <f t="shared" si="1"/>
        <v>98.378142591163694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11144267</v>
      </c>
      <c r="E260" s="250">
        <v>10963522.880000001</v>
      </c>
      <c r="F260" s="99">
        <f t="shared" si="1"/>
        <v>98.378142591163694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1592132</v>
      </c>
      <c r="E264" s="249">
        <v>1712170.3</v>
      </c>
      <c r="F264" s="95">
        <f t="shared" si="50"/>
        <v>107.53946908924637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148598</v>
      </c>
      <c r="E265" s="249">
        <v>184525.13</v>
      </c>
      <c r="F265" s="95">
        <f t="shared" si="50"/>
        <v>124.17739808072787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138401</v>
      </c>
      <c r="E266" s="249">
        <v>95313.08</v>
      </c>
      <c r="F266" s="95">
        <f t="shared" si="50"/>
        <v>68.867334773592688</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97027</v>
      </c>
      <c r="E267" s="249">
        <v>89256.36</v>
      </c>
      <c r="F267" s="95">
        <f t="shared" si="50"/>
        <v>91.991260164696413</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580.53</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5538041</v>
      </c>
      <c r="E287" s="249">
        <v>4187885.47</v>
      </c>
      <c r="F287" s="95">
        <f t="shared" si="50"/>
        <v>75.620340658366388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1282175</v>
      </c>
      <c r="E288" s="249">
        <v>1121187.93</v>
      </c>
      <c r="F288" s="95">
        <f t="shared" si="50"/>
        <v>87.444220172753333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436032</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235643</v>
      </c>
      <c r="E290" s="249">
        <v>283655</v>
      </c>
      <c r="F290" s="95">
        <f t="shared" si="50"/>
        <v>120.37488913313783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745594</v>
      </c>
      <c r="E294" s="249">
        <v>2097681.16</v>
      </c>
      <c r="F294" s="95">
        <f t="shared" si="50"/>
        <v>281.3436213274249</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26453</v>
      </c>
      <c r="E295" s="249">
        <v>26308.43</v>
      </c>
      <c r="F295" s="95">
        <f t="shared" si="50"/>
        <v>99.453483536838931</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0" workbookViewId="0">
      <selection activeCell="E104" sqref="E10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3205160</v>
      </c>
      <c r="E5" s="81">
        <f t="shared" si="0"/>
        <v>2880304.53</v>
      </c>
      <c r="F5" s="82">
        <f t="shared" ref="F5:F141" si="1">IF(D5&gt;0,IF(E5/D5&gt;=100,"&gt;&gt;100",E5/D5*100),"-")</f>
        <v>89.864609879069988</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3205160</v>
      </c>
      <c r="E6" s="83">
        <f t="shared" si="2"/>
        <v>2880304.53</v>
      </c>
      <c r="F6" s="65">
        <f t="shared" si="1"/>
        <v>89.864609879069988</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3180015</v>
      </c>
      <c r="E7" s="251">
        <v>2839711.09</v>
      </c>
      <c r="F7" s="65">
        <f t="shared" si="1"/>
        <v>89.298669660363231</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25145</v>
      </c>
      <c r="E8" s="251">
        <v>40593.440000000002</v>
      </c>
      <c r="F8" s="65">
        <f t="shared" si="1"/>
        <v>161.43742294690796</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175000</v>
      </c>
      <c r="E28" s="83">
        <f t="shared" si="6"/>
        <v>175000</v>
      </c>
      <c r="F28" s="65">
        <f t="shared" si="1"/>
        <v>100</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160000</v>
      </c>
      <c r="E30" s="251">
        <v>160000</v>
      </c>
      <c r="F30" s="65">
        <f t="shared" si="1"/>
        <v>100</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15000</v>
      </c>
      <c r="E34" s="251">
        <v>15000</v>
      </c>
      <c r="F34" s="65">
        <f t="shared" si="1"/>
        <v>100</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2808247</v>
      </c>
      <c r="E35" s="83">
        <f t="shared" si="7"/>
        <v>3068736.79</v>
      </c>
      <c r="F35" s="65">
        <f t="shared" si="1"/>
        <v>109.27588598866124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117496</v>
      </c>
      <c r="E39" s="83">
        <f t="shared" si="9"/>
        <v>69183.3</v>
      </c>
      <c r="F39" s="65">
        <f t="shared" si="1"/>
        <v>58.881408728807791</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110496</v>
      </c>
      <c r="E40" s="251">
        <v>56183.3</v>
      </c>
      <c r="F40" s="65">
        <f t="shared" si="1"/>
        <v>50.846455980306985</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7000</v>
      </c>
      <c r="E42" s="251">
        <v>13000</v>
      </c>
      <c r="F42" s="65">
        <f t="shared" si="1"/>
        <v>185.71428571428572</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2554949</v>
      </c>
      <c r="E54" s="83">
        <f t="shared" si="12"/>
        <v>2820836.77</v>
      </c>
      <c r="F54" s="65">
        <f t="shared" si="1"/>
        <v>110.40677406868005</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2451831</v>
      </c>
      <c r="E55" s="251">
        <v>2795618.02</v>
      </c>
      <c r="F55" s="65">
        <f t="shared" si="1"/>
        <v>114.02164423241243</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103118</v>
      </c>
      <c r="E56" s="251">
        <v>25218.75</v>
      </c>
      <c r="F56" s="65">
        <f t="shared" si="1"/>
        <v>24.456205512131731</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135802</v>
      </c>
      <c r="E61" s="83">
        <f t="shared" si="13"/>
        <v>178716.72</v>
      </c>
      <c r="F61" s="65">
        <f t="shared" si="1"/>
        <v>131.60094843964006</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135802</v>
      </c>
      <c r="E64" s="251">
        <v>178716.72</v>
      </c>
      <c r="F64" s="65">
        <f t="shared" si="1"/>
        <v>131.60094843964006</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772059</v>
      </c>
      <c r="E75" s="83">
        <f t="shared" si="15"/>
        <v>478064.83999999997</v>
      </c>
      <c r="F75" s="65">
        <f t="shared" si="1"/>
        <v>61.920765122872737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728036</v>
      </c>
      <c r="E76" s="251">
        <v>425175.41</v>
      </c>
      <c r="F76" s="65">
        <f t="shared" si="1"/>
        <v>58.400327731046261</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v>11817.5</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v>20500</v>
      </c>
      <c r="E78" s="251">
        <v>11250</v>
      </c>
      <c r="F78" s="65">
        <f t="shared" si="1"/>
        <v>54.878048780487809</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23523</v>
      </c>
      <c r="E81" s="251">
        <v>29821.93</v>
      </c>
      <c r="F81" s="65">
        <f t="shared" si="1"/>
        <v>126.77774943672151</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7316225</v>
      </c>
      <c r="E82" s="83">
        <f t="shared" si="16"/>
        <v>6575210.7199999997</v>
      </c>
      <c r="F82" s="65">
        <f t="shared" si="1"/>
        <v>89.871630793202769</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1073289</v>
      </c>
      <c r="E84" s="251">
        <v>566816.38</v>
      </c>
      <c r="F84" s="65">
        <f t="shared" si="1"/>
        <v>52.811160833661766</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3498838</v>
      </c>
      <c r="E85" s="251">
        <v>1846954.79</v>
      </c>
      <c r="F85" s="65">
        <f t="shared" si="1"/>
        <v>52.787662361046728</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502289</v>
      </c>
      <c r="E86" s="251">
        <v>569849.81999999995</v>
      </c>
      <c r="F86" s="65">
        <f t="shared" si="1"/>
        <v>113.45058721174462</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2241809</v>
      </c>
      <c r="E88" s="251">
        <v>3591589.73</v>
      </c>
      <c r="F88" s="65">
        <f t="shared" si="1"/>
        <v>160.20944380185821</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706373</v>
      </c>
      <c r="E107" s="83">
        <f t="shared" si="21"/>
        <v>716235.35</v>
      </c>
      <c r="F107" s="65">
        <f t="shared" si="1"/>
        <v>101.39619577758492</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28100</v>
      </c>
      <c r="E108" s="251">
        <v>41385</v>
      </c>
      <c r="F108" s="65">
        <f t="shared" si="1"/>
        <v>147.27758007117438</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56301</v>
      </c>
      <c r="E109" s="251">
        <v>69910</v>
      </c>
      <c r="F109" s="65">
        <f t="shared" si="1"/>
        <v>124.17186195627077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110000</v>
      </c>
      <c r="E110" s="251">
        <v>105700</v>
      </c>
      <c r="F110" s="65">
        <f t="shared" si="1"/>
        <v>96.090909090909093</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77323</v>
      </c>
      <c r="E111" s="251">
        <v>84842.99</v>
      </c>
      <c r="F111" s="65">
        <f t="shared" si="1"/>
        <v>109.72542451793129</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26172</v>
      </c>
      <c r="E112" s="251"/>
      <c r="F112" s="65">
        <f t="shared" si="1"/>
        <v>0</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408477</v>
      </c>
      <c r="E113" s="251">
        <v>414397.36</v>
      </c>
      <c r="F113" s="65">
        <f t="shared" si="1"/>
        <v>101.44937413856839</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1429457</v>
      </c>
      <c r="E114" s="83">
        <f t="shared" si="22"/>
        <v>1998767.36</v>
      </c>
      <c r="F114" s="65">
        <f t="shared" si="1"/>
        <v>139.82703642012316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1429457</v>
      </c>
      <c r="E115" s="83">
        <f t="shared" si="23"/>
        <v>1974608.61</v>
      </c>
      <c r="F115" s="65">
        <f t="shared" si="1"/>
        <v>138.13697159131056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1381082</v>
      </c>
      <c r="E116" s="251">
        <v>1786814.82</v>
      </c>
      <c r="F116" s="65">
        <f t="shared" si="1"/>
        <v>129.37789501275088</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48375</v>
      </c>
      <c r="E117" s="251">
        <v>187793.79</v>
      </c>
      <c r="F117" s="65">
        <f t="shared" si="1"/>
        <v>388.20421705426355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v>24158.75</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421588</v>
      </c>
      <c r="E129" s="83">
        <f t="shared" si="26"/>
        <v>424199.25999999995</v>
      </c>
      <c r="F129" s="65">
        <f t="shared" si="1"/>
        <v>100.61938669981119</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48472</v>
      </c>
      <c r="E133" s="251">
        <v>69319.92</v>
      </c>
      <c r="F133" s="65">
        <f t="shared" si="1"/>
        <v>143.01023271166861</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291618</v>
      </c>
      <c r="E135" s="251">
        <v>311453.15999999997</v>
      </c>
      <c r="F135" s="65">
        <f t="shared" si="1"/>
        <v>106.80176120815588</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17429</v>
      </c>
      <c r="E137" s="251">
        <v>2849.02</v>
      </c>
      <c r="F137" s="65">
        <f t="shared" si="1"/>
        <v>16.346434104079407</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17500</v>
      </c>
      <c r="E138" s="251">
        <v>15577.16</v>
      </c>
      <c r="F138" s="65">
        <f t="shared" si="1"/>
        <v>89.012342857142855</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46569</v>
      </c>
      <c r="E140" s="251">
        <v>25000</v>
      </c>
      <c r="F140" s="65">
        <f t="shared" si="1"/>
        <v>53.683781056067339</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16834109</v>
      </c>
      <c r="E141" s="108">
        <f t="shared" si="28"/>
        <v>16316518.849999998</v>
      </c>
      <c r="F141" s="84">
        <f t="shared" si="1"/>
        <v>96.925348707199163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1" workbookViewId="0">
      <selection activeCell="E44" sqref="E4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5430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5430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v>5430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7" sqref="D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8237485.3399999999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17402327.100000001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12065947.720000001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2463824.37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5450390.8300000001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66582.31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204495.96</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85544.75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1892784.77</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1902324.73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3749641.16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1586738.22</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1586738.22</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17949402.880000003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13513053.490000002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2452707.1800000002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5892437.5300000003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67345.179999999993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217662.96</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63518.69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3061011.65</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1758370.3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4125704.49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310644.90000000002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310644.90000000002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7690409.5599999987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4187885.4699999997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4187885.4699999997</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161598.24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85967.81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10520.42</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37227.1</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27882.91</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4026287.23</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402638.08000000002</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1056819.1000000001</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1165010.8600000001</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1401819.19</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3502524.09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1121187.93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283655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2097681.16</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30402</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Jasminka Budiselić</cp:lastModifiedBy>
  <cp:lastPrinted>2023-03-02T12:00:40Z</cp:lastPrinted>
  <dcterms:created xsi:type="dcterms:W3CDTF">2022-04-01T05:14:30Z</dcterms:created>
  <dcterms:modified xsi:type="dcterms:W3CDTF">2023-03-02T12:20:47Z</dcterms:modified>
</cp:coreProperties>
</file>